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VIT-F.SYST\FELLES\Horizon 2020\MSCA-TOPP-UT\Utlysningsdokumenter\2022\"/>
    </mc:Choice>
  </mc:AlternateContent>
  <xr:revisionPtr revIDLastSave="0" documentId="13_ncr:1_{18DC6D04-BE86-4BE8-B2C0-A587246516D8}" xr6:coauthVersionLast="47" xr6:coauthVersionMax="47" xr10:uidLastSave="{00000000-0000-0000-0000-000000000000}"/>
  <bookViews>
    <workbookView xWindow="1020" yWindow="1020" windowWidth="23040" windowHeight="12264" xr2:uid="{995C3101-DD12-4D60-B890-DF833B4F35A6}"/>
  </bookViews>
  <sheets>
    <sheet name="Ark1" sheetId="1" r:id="rId1"/>
  </sheets>
  <definedNames>
    <definedName name="Family">'Ark1'!$C$11</definedName>
    <definedName name="Single">'Ark1'!$C$12</definedName>
    <definedName name="StartMnd">'Ark1'!$C$4</definedName>
    <definedName name="TotMnd">'Ark1'!$B$4</definedName>
    <definedName name="År1">'Ark1'!$D$4</definedName>
    <definedName name="År250">'Ark1'!$F$4</definedName>
    <definedName name="År2full">'Ark1'!$E$4</definedName>
    <definedName name="År3">'Ark1'!$G$4</definedName>
    <definedName name="År4">'Ark1'!$H$4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1" l="1"/>
  <c r="H6" i="1" s="1"/>
  <c r="G6" i="1" l="1"/>
  <c r="D4" i="1"/>
  <c r="D8" i="1" l="1"/>
  <c r="E4" i="1"/>
  <c r="F4" i="1" l="1"/>
  <c r="G4" i="1" s="1"/>
  <c r="G8" i="1" s="1"/>
  <c r="E8" i="1" l="1"/>
  <c r="H4" i="1"/>
  <c r="H8" i="1" s="1"/>
  <c r="I8" i="1" l="1"/>
</calcChain>
</file>

<file path=xl/sharedStrings.xml><?xml version="1.0" encoding="utf-8"?>
<sst xmlns="http://schemas.openxmlformats.org/spreadsheetml/2006/main" count="27" uniqueCount="26">
  <si>
    <t>Start month (1 to 12)</t>
  </si>
  <si>
    <t>Year 2: #months with full adjusted rate</t>
  </si>
  <si>
    <t>Year 1: #months with full adjusted rate</t>
  </si>
  <si>
    <t>Year 2: #months with 50% adjusted rate</t>
  </si>
  <si>
    <t xml:space="preserve">Year 3:  #months with 50% adjusted rate </t>
  </si>
  <si>
    <t xml:space="preserve">Year 4:  #months with 50% adjusted rate </t>
  </si>
  <si>
    <t>Do you bring family with you?</t>
  </si>
  <si>
    <t>Overseas grant/month</t>
  </si>
  <si>
    <t>yes</t>
  </si>
  <si>
    <t>no</t>
  </si>
  <si>
    <t>Total</t>
  </si>
  <si>
    <t>Norwegian CCC</t>
  </si>
  <si>
    <t>Host country CCC</t>
  </si>
  <si>
    <t>Host country</t>
  </si>
  <si>
    <t>Year 1: MSCA-TOPP-UT</t>
  </si>
  <si>
    <t>Year 2: MSCA-TOPP-UT</t>
  </si>
  <si>
    <t>Year 3: MSCA-TOPP-UT</t>
  </si>
  <si>
    <t>Year 4: MSCA-TOPP-UT</t>
  </si>
  <si>
    <t>Please fill in the yellow cells. The calculation assumes that your fellowship starts the first day of the month.</t>
  </si>
  <si>
    <t>Full adjusted rate/month, (month 1-12)</t>
  </si>
  <si>
    <t>50% adjusted rate/month, (month 13-  )</t>
  </si>
  <si>
    <t>Duration* of fellowship (months)</t>
  </si>
  <si>
    <t>* If you have already started your fellowship, then you must enter the remaining months</t>
  </si>
  <si>
    <t>Family</t>
  </si>
  <si>
    <t>Single</t>
  </si>
  <si>
    <t>NOK/month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</si>
</sst>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wrapText="1"/>
    </xf>
    <xf numFmtId="0" fontId="0" fillId="2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horizontal="center"/>
    </xf>
    <xf numFmtId="0" fontId="0" fillId="6" borderId="1" xfId="0" applyFill="1" applyBorder="1" applyAlignment="1">
      <alignment wrapText="1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wrapText="1"/>
    </xf>
    <xf numFmtId="3" fontId="0" fillId="7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5" xfId="0" applyFill="1" applyBorder="1" applyAlignment="1">
      <alignment wrapText="1"/>
    </xf>
    <xf numFmtId="0" fontId="0" fillId="2" borderId="1" xfId="0" applyFill="1" applyBorder="1" applyAlignment="1">
      <alignment horizontal="left" wrapText="1"/>
    </xf>
    <xf numFmtId="0" fontId="0" fillId="3" borderId="1" xfId="0" applyFill="1" applyBorder="1" applyAlignment="1">
      <alignment horizontal="left" wrapText="1"/>
    </xf>
    <xf numFmtId="0" fontId="0" fillId="6" borderId="1" xfId="0" applyFill="1" applyBorder="1" applyAlignment="1">
      <alignment horizontal="left" wrapText="1"/>
    </xf>
    <xf numFmtId="0" fontId="0" fillId="7" borderId="6" xfId="0" applyFill="1" applyBorder="1" applyAlignment="1">
      <alignment horizontal="left" wrapText="1"/>
    </xf>
    <xf numFmtId="3" fontId="1" fillId="7" borderId="1" xfId="0" applyNumberFormat="1" applyFont="1" applyFill="1" applyBorder="1" applyAlignment="1">
      <alignment horizontal="center"/>
    </xf>
    <xf numFmtId="3" fontId="0" fillId="2" borderId="8" xfId="0" applyNumberFormat="1" applyFill="1" applyBorder="1" applyAlignment="1">
      <alignment horizontal="center"/>
    </xf>
    <xf numFmtId="3" fontId="0" fillId="3" borderId="8" xfId="0" applyNumberFormat="1" applyFill="1" applyBorder="1" applyAlignment="1">
      <alignment horizontal="center"/>
    </xf>
    <xf numFmtId="3" fontId="0" fillId="6" borderId="8" xfId="0" applyNumberFormat="1" applyFill="1" applyBorder="1" applyAlignment="1">
      <alignment horizontal="center"/>
    </xf>
    <xf numFmtId="3" fontId="1" fillId="0" borderId="9" xfId="0" applyNumberFormat="1" applyFont="1" applyFill="1" applyBorder="1" applyAlignment="1">
      <alignment horizontal="center"/>
    </xf>
    <xf numFmtId="0" fontId="0" fillId="5" borderId="5" xfId="0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164" fontId="0" fillId="0" borderId="0" xfId="1" applyNumberFormat="1" applyFont="1"/>
    <xf numFmtId="0" fontId="0" fillId="4" borderId="1" xfId="0" applyFill="1" applyBorder="1" applyAlignment="1">
      <alignment horizontal="left" wrapText="1"/>
    </xf>
    <xf numFmtId="3" fontId="0" fillId="4" borderId="8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8A629-DD45-44DA-BA98-5CBEA1636995}">
  <dimension ref="B1:K14"/>
  <sheetViews>
    <sheetView tabSelected="1" zoomScaleNormal="100" zoomScaleSheetLayoutView="120" workbookViewId="0">
      <selection activeCell="B6" sqref="B6"/>
    </sheetView>
  </sheetViews>
  <sheetFormatPr defaultColWidth="11.5546875" defaultRowHeight="14.4" x14ac:dyDescent="0.3"/>
  <cols>
    <col min="1" max="1" width="4.5546875" customWidth="1"/>
    <col min="2" max="9" width="14.77734375" customWidth="1"/>
    <col min="11" max="11" width="0" hidden="1" customWidth="1"/>
  </cols>
  <sheetData>
    <row r="1" spans="2:11" ht="15" thickBot="1" x14ac:dyDescent="0.35"/>
    <row r="2" spans="2:11" x14ac:dyDescent="0.3">
      <c r="B2" s="36" t="s">
        <v>18</v>
      </c>
      <c r="C2" s="37"/>
      <c r="D2" s="37"/>
      <c r="E2" s="37"/>
      <c r="F2" s="37"/>
      <c r="G2" s="37"/>
      <c r="H2" s="37"/>
      <c r="I2" s="38"/>
    </row>
    <row r="3" spans="2:11" s="1" customFormat="1" ht="43.2" x14ac:dyDescent="0.3">
      <c r="B3" s="16" t="s">
        <v>21</v>
      </c>
      <c r="C3" s="13" t="s">
        <v>0</v>
      </c>
      <c r="D3" s="2" t="s">
        <v>2</v>
      </c>
      <c r="E3" s="9" t="s">
        <v>1</v>
      </c>
      <c r="F3" s="9" t="s">
        <v>3</v>
      </c>
      <c r="G3" s="3" t="s">
        <v>4</v>
      </c>
      <c r="H3" s="11" t="s">
        <v>5</v>
      </c>
      <c r="I3" s="35"/>
      <c r="K3" s="1" t="s">
        <v>8</v>
      </c>
    </row>
    <row r="4" spans="2:11" x14ac:dyDescent="0.3">
      <c r="B4" s="26"/>
      <c r="C4" s="27"/>
      <c r="D4" s="4">
        <f>IF(TotMnd&gt;12-(StartMnd-1),12-(StartMnd-1),TotMnd)</f>
        <v>0</v>
      </c>
      <c r="E4" s="10">
        <f>IF(TotMnd&lt;=År1,0,IF(TotMnd&gt;=12,12-År1,TotMnd-År1))</f>
        <v>0</v>
      </c>
      <c r="F4" s="10">
        <f>IF(TotMnd&lt;=(År1+År2full),0,IF(TotMnd&gt;=(12+År1),12-År2full,TotMnd-År1-År2full))</f>
        <v>0</v>
      </c>
      <c r="G4" s="5">
        <f>IF(TotMnd&lt;=(År1+År2full+År250),0,IF(TotMnd&gt;=(12+År1+År2full+År250),12,TotMnd-(År1+År2full+År250)))</f>
        <v>0</v>
      </c>
      <c r="H4" s="12">
        <f>IF(TotMnd&lt;=(År1+År2full+År250+År3),0,TotMnd-År1-År2full-År250-År3)</f>
        <v>0</v>
      </c>
      <c r="I4" s="35"/>
      <c r="K4" t="s">
        <v>9</v>
      </c>
    </row>
    <row r="5" spans="2:11" ht="43.2" x14ac:dyDescent="0.3">
      <c r="B5" s="16" t="s">
        <v>6</v>
      </c>
      <c r="C5" s="13" t="s">
        <v>7</v>
      </c>
      <c r="D5" s="13" t="s">
        <v>11</v>
      </c>
      <c r="E5" s="13" t="s">
        <v>13</v>
      </c>
      <c r="F5" s="13" t="s">
        <v>12</v>
      </c>
      <c r="G5" s="13" t="s">
        <v>19</v>
      </c>
      <c r="H5" s="13" t="s">
        <v>20</v>
      </c>
      <c r="I5" s="35"/>
    </row>
    <row r="6" spans="2:11" x14ac:dyDescent="0.3">
      <c r="B6" s="26"/>
      <c r="C6" s="14" t="str">
        <f>IF(B6="yes",Family,IF(B6="no",Single,""))</f>
        <v/>
      </c>
      <c r="D6" s="15">
        <v>128.69999999999999</v>
      </c>
      <c r="E6" s="27"/>
      <c r="F6" s="27"/>
      <c r="G6" s="21" t="e">
        <f>ROUND(C6*F6/D6,0)</f>
        <v>#VALUE!</v>
      </c>
      <c r="H6" s="21" t="e">
        <f>ROUND(C6*F6/D6*0.5,0)</f>
        <v>#VALUE!</v>
      </c>
      <c r="I6" s="35"/>
    </row>
    <row r="7" spans="2:11" ht="45" customHeight="1" x14ac:dyDescent="0.3">
      <c r="B7" s="31"/>
      <c r="C7" s="32"/>
      <c r="D7" s="17" t="s">
        <v>14</v>
      </c>
      <c r="E7" s="29" t="s">
        <v>15</v>
      </c>
      <c r="F7" s="29"/>
      <c r="G7" s="18" t="s">
        <v>16</v>
      </c>
      <c r="H7" s="19" t="s">
        <v>17</v>
      </c>
      <c r="I7" s="20" t="s">
        <v>10</v>
      </c>
    </row>
    <row r="8" spans="2:11" ht="15" thickBot="1" x14ac:dyDescent="0.35">
      <c r="B8" s="33"/>
      <c r="C8" s="34"/>
      <c r="D8" s="22" t="e">
        <f>G6*År1</f>
        <v>#VALUE!</v>
      </c>
      <c r="E8" s="30" t="e">
        <f>G6*År2full+H6*År250</f>
        <v>#VALUE!</v>
      </c>
      <c r="F8" s="30"/>
      <c r="G8" s="23" t="e">
        <f>H6*År3</f>
        <v>#VALUE!</v>
      </c>
      <c r="H8" s="24" t="e">
        <f>H6*År4</f>
        <v>#VALUE!</v>
      </c>
      <c r="I8" s="25" t="e">
        <f>D8+E8+G8+H8</f>
        <v>#VALUE!</v>
      </c>
    </row>
    <row r="9" spans="2:11" x14ac:dyDescent="0.3">
      <c r="B9" t="s">
        <v>22</v>
      </c>
      <c r="D9" s="7"/>
      <c r="E9" s="7"/>
      <c r="F9" s="7"/>
      <c r="G9" s="7"/>
      <c r="H9" s="7"/>
      <c r="I9" s="7"/>
    </row>
    <row r="10" spans="2:11" x14ac:dyDescent="0.3">
      <c r="D10" s="7"/>
      <c r="E10" s="7"/>
      <c r="F10" s="6"/>
      <c r="G10" s="6"/>
      <c r="H10" s="7"/>
      <c r="I10" s="7"/>
    </row>
    <row r="11" spans="2:11" x14ac:dyDescent="0.3">
      <c r="B11" t="s">
        <v>23</v>
      </c>
      <c r="C11" s="28">
        <v>37000</v>
      </c>
      <c r="D11" s="7" t="s">
        <v>25</v>
      </c>
      <c r="E11" s="7"/>
      <c r="F11" s="6"/>
      <c r="G11" s="6"/>
      <c r="H11" s="7"/>
      <c r="I11" s="7"/>
    </row>
    <row r="12" spans="2:11" x14ac:dyDescent="0.3">
      <c r="B12" t="s">
        <v>24</v>
      </c>
      <c r="C12" s="28">
        <v>21000</v>
      </c>
      <c r="D12" s="7" t="s">
        <v>25</v>
      </c>
      <c r="E12" s="7"/>
      <c r="F12" s="6"/>
      <c r="G12" s="6"/>
      <c r="H12" s="7"/>
      <c r="I12" s="7"/>
    </row>
    <row r="13" spans="2:11" x14ac:dyDescent="0.3">
      <c r="D13" s="7"/>
      <c r="E13" s="7"/>
      <c r="F13" s="8"/>
      <c r="G13" s="7"/>
      <c r="H13" s="6"/>
      <c r="I13" s="7"/>
    </row>
    <row r="14" spans="2:11" x14ac:dyDescent="0.3">
      <c r="D14" s="7"/>
      <c r="E14" s="7"/>
      <c r="F14" s="7"/>
      <c r="G14" s="7"/>
      <c r="H14" s="7"/>
      <c r="I14" s="7"/>
    </row>
  </sheetData>
  <sheetProtection algorithmName="SHA-512" hashValue="wW3btwFiYyVcKb7KoyaALmjnLAvBF5A+gJAThYXXxCwlG4HsPiV9hnXDzlS/AhjMc+GnhWoZGeS7xMMg1DxKBw==" saltValue="+iwQlfy7qr2I4BYR70IqQQ==" spinCount="100000" sheet="1" objects="1" scenarios="1" selectLockedCells="1"/>
  <mergeCells count="5">
    <mergeCell ref="E7:F7"/>
    <mergeCell ref="E8:F8"/>
    <mergeCell ref="B7:C8"/>
    <mergeCell ref="I3:I6"/>
    <mergeCell ref="B2:I2"/>
  </mergeCells>
  <dataValidations count="3">
    <dataValidation type="decimal" allowBlank="1" showInputMessage="1" showErrorMessage="1" error="Please enter a digit between 1 and 36" sqref="B4" xr:uid="{085A5058-1DD0-4BC2-8BFF-6C5B5EE21FD0}">
      <formula1>1</formula1>
      <formula2>36</formula2>
    </dataValidation>
    <dataValidation type="whole" allowBlank="1" showInputMessage="1" showErrorMessage="1" sqref="C4" xr:uid="{6646747F-7089-49E2-B191-F294638A20A2}">
      <formula1>1</formula1>
      <formula2>12</formula2>
    </dataValidation>
    <dataValidation type="list" allowBlank="1" showInputMessage="1" showErrorMessage="1" sqref="B6" xr:uid="{109F6555-8DBA-4290-AE7F-B371DE388C79}">
      <formula1>$K$3:$K$5</formula1>
    </dataValidation>
  </dataValidation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A684245B605348B875572EBDF845D3" ma:contentTypeVersion="10" ma:contentTypeDescription="Create a new document." ma:contentTypeScope="" ma:versionID="dd1f55667a3377e09ea54e2204617d5c">
  <xsd:schema xmlns:xsd="http://www.w3.org/2001/XMLSchema" xmlns:xs="http://www.w3.org/2001/XMLSchema" xmlns:p="http://schemas.microsoft.com/office/2006/metadata/properties" xmlns:ns2="0371177e-999e-4484-9773-2bdd55e8a00d" xmlns:ns3="f9e09c47-11e3-4c6b-9141-33f2d9d49a51" targetNamespace="http://schemas.microsoft.com/office/2006/metadata/properties" ma:root="true" ma:fieldsID="cfc575dd1835cc9d90076e2d9406c31f" ns2:_="" ns3:_="">
    <xsd:import namespace="0371177e-999e-4484-9773-2bdd55e8a00d"/>
    <xsd:import namespace="f9e09c47-11e3-4c6b-9141-33f2d9d49a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1177e-999e-4484-9773-2bdd55e8a0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e09c47-11e3-4c6b-9141-33f2d9d49a5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490355D-7820-4B68-ABE9-572D1DCE549F}"/>
</file>

<file path=customXml/itemProps2.xml><?xml version="1.0" encoding="utf-8"?>
<ds:datastoreItem xmlns:ds="http://schemas.openxmlformats.org/officeDocument/2006/customXml" ds:itemID="{57451DDF-4DEE-4352-B079-C9D32EDD47CB}"/>
</file>

<file path=customXml/itemProps3.xml><?xml version="1.0" encoding="utf-8"?>
<ds:datastoreItem xmlns:ds="http://schemas.openxmlformats.org/officeDocument/2006/customXml" ds:itemID="{EA4E675A-E4C5-4329-937C-7EC0B36C48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Ark1</vt:lpstr>
      <vt:lpstr>Family</vt:lpstr>
      <vt:lpstr>Single</vt:lpstr>
      <vt:lpstr>StartMnd</vt:lpstr>
      <vt:lpstr>TotMnd</vt:lpstr>
      <vt:lpstr>År1</vt:lpstr>
      <vt:lpstr>År250</vt:lpstr>
      <vt:lpstr>År2full</vt:lpstr>
      <vt:lpstr>År3</vt:lpstr>
      <vt:lpstr>År4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Berit Sundby Avset</dc:creator>
  <cp:lastModifiedBy>Berit Sundby Avset</cp:lastModifiedBy>
  <cp:lastPrinted>2019-10-04T09:24:03Z</cp:lastPrinted>
  <dcterms:created xsi:type="dcterms:W3CDTF">2019-10-03T12:56:49Z</dcterms:created>
  <dcterms:modified xsi:type="dcterms:W3CDTF">2022-02-08T07:08:21Z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57cc846-0bc0-43b9-8353-a5d3a5c07e06_Enabled">
    <vt:lpwstr>true</vt:lpwstr>
  </property>
  <property fmtid="{D5CDD505-2E9C-101B-9397-08002B2CF9AE}" pid="3" name="MSIP_Label_c57cc846-0bc0-43b9-8353-a5d3a5c07e06_SetDate">
    <vt:lpwstr>2022-02-07T15:09:05Z</vt:lpwstr>
  </property>
  <property fmtid="{D5CDD505-2E9C-101B-9397-08002B2CF9AE}" pid="4" name="MSIP_Label_c57cc846-0bc0-43b9-8353-a5d3a5c07e06_Method">
    <vt:lpwstr>Privileged</vt:lpwstr>
  </property>
  <property fmtid="{D5CDD505-2E9C-101B-9397-08002B2CF9AE}" pid="5" name="MSIP_Label_c57cc846-0bc0-43b9-8353-a5d3a5c07e06_Name">
    <vt:lpwstr>c57cc846-0bc0-43b9-8353-a5d3a5c07e06</vt:lpwstr>
  </property>
  <property fmtid="{D5CDD505-2E9C-101B-9397-08002B2CF9AE}" pid="6" name="MSIP_Label_c57cc846-0bc0-43b9-8353-a5d3a5c07e06_SiteId">
    <vt:lpwstr>a9b13882-99a6-4b28-9368-b64c69bf0256</vt:lpwstr>
  </property>
  <property fmtid="{D5CDD505-2E9C-101B-9397-08002B2CF9AE}" pid="7" name="MSIP_Label_c57cc846-0bc0-43b9-8353-a5d3a5c07e06_ActionId">
    <vt:lpwstr>b69101a2-06e6-4301-a4eb-68e4e0d6ccc3</vt:lpwstr>
  </property>
  <property fmtid="{D5CDD505-2E9C-101B-9397-08002B2CF9AE}" pid="8" name="MSIP_Label_c57cc846-0bc0-43b9-8353-a5d3a5c07e06_ContentBits">
    <vt:lpwstr>0</vt:lpwstr>
  </property>
  <property fmtid="{D5CDD505-2E9C-101B-9397-08002B2CF9AE}" pid="9" name="ContentTypeId">
    <vt:lpwstr>0x0101006BA684245B605348B875572EBDF845D3</vt:lpwstr>
  </property>
</Properties>
</file>