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6/Tallgrunnlag/A-tabeller mm/"/>
    </mc:Choice>
  </mc:AlternateContent>
  <xr:revisionPtr revIDLastSave="175" documentId="8_{F8581EB4-56F3-41A7-B7C0-85E02C710E1C}" xr6:coauthVersionLast="47" xr6:coauthVersionMax="47" xr10:uidLastSave="{9498024C-3609-4DED-A2F2-9DB097E10B69}"/>
  <bookViews>
    <workbookView xWindow="-23148" yWindow="6060" windowWidth="23256" windowHeight="13896" tabRatio="743" xr2:uid="{00000000-000D-0000-FFFF-FFFF00000000}"/>
  </bookViews>
  <sheets>
    <sheet name="Innhold" sheetId="43" r:id="rId1"/>
    <sheet name="A.2.1" sheetId="20" r:id="rId2"/>
    <sheet name="A.2.2" sheetId="41" r:id="rId3"/>
    <sheet name="A.2.3" sheetId="42" r:id="rId4"/>
    <sheet name="A.2.4" sheetId="35" r:id="rId5"/>
    <sheet name="A.2.5" sheetId="21" r:id="rId6"/>
    <sheet name="A.2.6" sheetId="32" r:id="rId7"/>
    <sheet name="A.2.7" sheetId="22" r:id="rId8"/>
    <sheet name="A.2.8" sheetId="39" r:id="rId9"/>
    <sheet name="A.2.9" sheetId="40" r:id="rId10"/>
    <sheet name="A.2.10" sheetId="15" r:id="rId11"/>
    <sheet name="A.2.11" sheetId="19" r:id="rId12"/>
    <sheet name="A.2.12" sheetId="44" r:id="rId13"/>
    <sheet name="A.2.13" sheetId="45" r:id="rId14"/>
    <sheet name="A.2.14" sheetId="46" r:id="rId15"/>
    <sheet name="A.2.15" sheetId="29" r:id="rId16"/>
  </sheets>
  <definedNames>
    <definedName name="_xlnm.Print_Area" localSheetId="1">'A.2.1'!$A$1:$H$23</definedName>
    <definedName name="_xlnm.Print_Area" localSheetId="10">'A.2.10'!$A$1:$N$21</definedName>
    <definedName name="_xlnm.Print_Area" localSheetId="11">'A.2.11'!$A$1:$E$61</definedName>
    <definedName name="_xlnm.Print_Area" localSheetId="12">'A.2.12'!$A$1:$N$22</definedName>
    <definedName name="_xlnm.Print_Area" localSheetId="13">'A.2.13'!$A$1:$J$22</definedName>
    <definedName name="_xlnm.Print_Area" localSheetId="14">'A.2.14'!$A$1:$J$21</definedName>
    <definedName name="_xlnm.Print_Area" localSheetId="15">'A.2.15'!$A$1:$G$22</definedName>
    <definedName name="_xlnm.Print_Area" localSheetId="2">'A.2.2'!$A$1:$I$23</definedName>
    <definedName name="_xlnm.Print_Area" localSheetId="3">'A.2.3'!$A$1:$I$30</definedName>
    <definedName name="_xlnm.Print_Area" localSheetId="4">'A.2.4'!$A$1:$E$19</definedName>
    <definedName name="_xlnm.Print_Area" localSheetId="5">'A.2.5'!$A$1:$F$17</definedName>
    <definedName name="_xlnm.Print_Area" localSheetId="6">'A.2.6'!$A$1:$I$18</definedName>
    <definedName name="_xlnm.Print_Area" localSheetId="7">'A.2.7'!$A$1:$H$16</definedName>
    <definedName name="_xlnm.Print_Area" localSheetId="8">'A.2.8'!$A$1:$F$16</definedName>
    <definedName name="_xlnm.Print_Area" localSheetId="9">'A.2.9'!$A$1:$F$37</definedName>
    <definedName name="_xlnm.Print_Area" localSheetId="0">Innhold!$A$1:$B$18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5" l="1"/>
  <c r="C9" i="44"/>
  <c r="G15" i="44"/>
  <c r="F15" i="44"/>
  <c r="E10" i="44"/>
  <c r="E11" i="44"/>
  <c r="E12" i="44"/>
  <c r="E13" i="44"/>
  <c r="E14" i="44"/>
  <c r="E9" i="44"/>
  <c r="M15" i="44"/>
  <c r="L15" i="44"/>
  <c r="K10" i="44"/>
  <c r="K11" i="44"/>
  <c r="K12" i="44"/>
  <c r="K13" i="44"/>
  <c r="K14" i="44"/>
  <c r="K9" i="44"/>
  <c r="J15" i="44"/>
  <c r="I15" i="44"/>
  <c r="H10" i="44"/>
  <c r="H11" i="44"/>
  <c r="H12" i="44"/>
  <c r="H13" i="44"/>
  <c r="H14" i="44"/>
  <c r="H9" i="44"/>
  <c r="D10" i="29"/>
  <c r="D9" i="29"/>
  <c r="F13" i="29"/>
  <c r="E13" i="29"/>
  <c r="F11" i="29"/>
  <c r="E11" i="29"/>
  <c r="B13" i="29"/>
  <c r="D11" i="29"/>
  <c r="C11" i="29"/>
  <c r="B11" i="29"/>
  <c r="F8" i="29"/>
  <c r="E8" i="29"/>
  <c r="D8" i="29"/>
  <c r="C8" i="29"/>
  <c r="B8" i="29"/>
  <c r="F7" i="29"/>
  <c r="E7" i="29"/>
  <c r="D7" i="29"/>
  <c r="C7" i="29"/>
  <c r="B7" i="29"/>
  <c r="C16" i="45"/>
  <c r="B16" i="45"/>
  <c r="B9" i="45"/>
  <c r="D9" i="45"/>
  <c r="C9" i="45"/>
  <c r="K9" i="45"/>
  <c r="K16" i="45" s="1"/>
  <c r="J10" i="45"/>
  <c r="J9" i="45"/>
  <c r="F16" i="45"/>
  <c r="G16" i="45"/>
  <c r="I16" i="45"/>
  <c r="L16" i="45"/>
  <c r="M16" i="45"/>
  <c r="E16" i="45"/>
  <c r="H10" i="22"/>
  <c r="I10" i="22" s="1"/>
  <c r="F10" i="22"/>
  <c r="G10" i="22" s="1"/>
  <c r="D10" i="22"/>
  <c r="E10" i="22" s="1"/>
  <c r="B10" i="22"/>
  <c r="I9" i="22"/>
  <c r="G9" i="22"/>
  <c r="E9" i="22"/>
  <c r="I8" i="22"/>
  <c r="G8" i="22"/>
  <c r="B8" i="22"/>
  <c r="E8" i="22" s="1"/>
  <c r="I7" i="22"/>
  <c r="G7" i="22"/>
  <c r="E7" i="22"/>
  <c r="E15" i="44" l="1"/>
  <c r="K15" i="44"/>
  <c r="H15" i="44"/>
  <c r="D13" i="29" l="1"/>
  <c r="D10" i="35" l="1"/>
  <c r="D9" i="35"/>
  <c r="E10" i="35"/>
  <c r="E13" i="35" s="1"/>
  <c r="B14" i="42"/>
  <c r="B13" i="42"/>
  <c r="B19" i="42"/>
  <c r="B17" i="42"/>
  <c r="B18" i="42"/>
  <c r="B9" i="42"/>
  <c r="C9" i="42"/>
  <c r="B15" i="42" l="1"/>
  <c r="D9" i="41" l="1"/>
  <c r="E11" i="41"/>
  <c r="C12" i="41"/>
  <c r="D15" i="20"/>
  <c r="E15" i="20"/>
  <c r="F15" i="20"/>
  <c r="C15" i="45" l="1"/>
  <c r="C8" i="19" l="1"/>
  <c r="C38" i="19"/>
  <c r="D55" i="19"/>
  <c r="E55" i="19"/>
  <c r="C54" i="19"/>
  <c r="C50" i="19"/>
  <c r="C51" i="19"/>
  <c r="C52" i="19"/>
  <c r="C49" i="19"/>
  <c r="C41" i="19"/>
  <c r="C42" i="19"/>
  <c r="C43" i="19"/>
  <c r="C44" i="19"/>
  <c r="C45" i="19"/>
  <c r="C40" i="19"/>
  <c r="C35" i="19"/>
  <c r="C36" i="19"/>
  <c r="C34" i="19"/>
  <c r="C30" i="19"/>
  <c r="C29" i="19"/>
  <c r="C18" i="19"/>
  <c r="C19" i="19"/>
  <c r="C20" i="19"/>
  <c r="C21" i="19"/>
  <c r="C22" i="19"/>
  <c r="C23" i="19"/>
  <c r="C24" i="19"/>
  <c r="C25" i="19"/>
  <c r="C17" i="19"/>
  <c r="C11" i="19"/>
  <c r="C12" i="19"/>
  <c r="C13" i="19"/>
  <c r="C10" i="19"/>
  <c r="C15" i="19"/>
  <c r="C27" i="19"/>
  <c r="C32" i="19"/>
  <c r="C47" i="19"/>
  <c r="H12" i="15"/>
  <c r="I12" i="15"/>
  <c r="J12" i="15"/>
  <c r="K12" i="15"/>
  <c r="L12" i="15"/>
  <c r="M12" i="15"/>
  <c r="N12" i="15"/>
  <c r="P12" i="15"/>
  <c r="O12" i="15"/>
  <c r="C55" i="19" l="1"/>
  <c r="C13" i="41" l="1"/>
  <c r="B9" i="44" l="1"/>
  <c r="F12" i="15"/>
  <c r="D14" i="21" l="1"/>
  <c r="D19" i="42"/>
  <c r="B10" i="42"/>
  <c r="C15" i="42"/>
  <c r="D15" i="42"/>
  <c r="E15" i="42"/>
  <c r="F15" i="42"/>
  <c r="G15" i="42"/>
  <c r="H15" i="42"/>
  <c r="F19" i="42"/>
  <c r="C19" i="42"/>
  <c r="E19" i="42"/>
  <c r="G19" i="42"/>
  <c r="H19" i="42"/>
  <c r="B11" i="42" l="1"/>
  <c r="B21" i="42" s="1"/>
  <c r="F8" i="46"/>
  <c r="G8" i="46"/>
  <c r="H8" i="46"/>
  <c r="I8" i="46"/>
  <c r="F9" i="46"/>
  <c r="G9" i="46"/>
  <c r="H9" i="46"/>
  <c r="I9" i="46"/>
  <c r="G10" i="46"/>
  <c r="H10" i="46"/>
  <c r="I10" i="46"/>
  <c r="G11" i="46"/>
  <c r="H11" i="46"/>
  <c r="I11" i="46"/>
  <c r="G12" i="46"/>
  <c r="H12" i="46"/>
  <c r="I12" i="46"/>
  <c r="G13" i="46"/>
  <c r="H13" i="46"/>
  <c r="I13" i="46"/>
  <c r="D14" i="46"/>
  <c r="E14" i="46"/>
  <c r="B12" i="15" l="1"/>
  <c r="E12" i="15"/>
  <c r="C12" i="15"/>
  <c r="D12" i="15" l="1"/>
  <c r="G12" i="15"/>
  <c r="C13" i="29" l="1"/>
  <c r="D15" i="45"/>
  <c r="D10" i="45"/>
  <c r="C10" i="45"/>
  <c r="C11" i="45"/>
  <c r="C12" i="45"/>
  <c r="C13" i="45"/>
  <c r="C14" i="45"/>
  <c r="B15" i="45"/>
  <c r="B10" i="45"/>
  <c r="D10" i="44"/>
  <c r="D11" i="44"/>
  <c r="D12" i="44"/>
  <c r="D13" i="44"/>
  <c r="D14" i="44"/>
  <c r="D15" i="44"/>
  <c r="D9" i="44"/>
  <c r="C10" i="44"/>
  <c r="C11" i="44"/>
  <c r="C12" i="44"/>
  <c r="C13" i="44"/>
  <c r="C14" i="44"/>
  <c r="C15" i="44"/>
  <c r="B10" i="44"/>
  <c r="B11" i="44"/>
  <c r="B12" i="44"/>
  <c r="B13" i="44"/>
  <c r="B14" i="44"/>
  <c r="B15" i="44"/>
  <c r="C11" i="42"/>
  <c r="C21" i="42" s="1"/>
  <c r="D11" i="42"/>
  <c r="D21" i="42" s="1"/>
  <c r="E11" i="42"/>
  <c r="E21" i="42" s="1"/>
  <c r="F11" i="42"/>
  <c r="F21" i="42" s="1"/>
  <c r="G11" i="42"/>
  <c r="G21" i="42" s="1"/>
  <c r="H11" i="42"/>
  <c r="H21" i="42" s="1"/>
  <c r="D12" i="41"/>
  <c r="D14" i="41" s="1"/>
  <c r="E12" i="41"/>
  <c r="E14" i="41" s="1"/>
  <c r="F12" i="41"/>
  <c r="F14" i="41" s="1"/>
  <c r="G12" i="41"/>
  <c r="H12" i="41"/>
  <c r="H14" i="41" s="1"/>
  <c r="I12" i="41"/>
  <c r="I14" i="41" s="1"/>
  <c r="C14" i="41"/>
  <c r="C15" i="20"/>
  <c r="C12" i="20"/>
  <c r="C13" i="20"/>
  <c r="C11" i="20"/>
  <c r="C8" i="20"/>
  <c r="C9" i="20"/>
  <c r="C7" i="20"/>
  <c r="G14" i="41" l="1"/>
  <c r="D13" i="35" l="1"/>
  <c r="C10" i="35" l="1"/>
  <c r="C13" i="35" s="1"/>
  <c r="G15" i="46" l="1"/>
  <c r="B26" i="40"/>
  <c r="B27" i="40"/>
  <c r="B28" i="40"/>
  <c r="B23" i="40" l="1"/>
  <c r="B11" i="40"/>
  <c r="B6" i="40"/>
  <c r="B7" i="40"/>
  <c r="B8" i="40"/>
  <c r="B9" i="40"/>
  <c r="B10" i="40"/>
  <c r="B12" i="40"/>
  <c r="B13" i="40"/>
  <c r="B16" i="40"/>
  <c r="B17" i="40"/>
  <c r="B18" i="40"/>
  <c r="B19" i="40"/>
  <c r="B20" i="40"/>
  <c r="B21" i="40"/>
  <c r="B22" i="40"/>
  <c r="B25" i="40"/>
  <c r="B24" i="40"/>
  <c r="B8" i="35"/>
  <c r="B12" i="35"/>
  <c r="B7" i="35"/>
  <c r="C4" i="43"/>
  <c r="B7" i="39"/>
  <c r="B8" i="39"/>
  <c r="B9" i="39"/>
  <c r="B6" i="39"/>
  <c r="B15" i="43"/>
  <c r="C17" i="43"/>
  <c r="C16" i="43"/>
  <c r="C15" i="43"/>
  <c r="C10" i="43"/>
  <c r="C9" i="43"/>
  <c r="C8" i="43"/>
  <c r="C7" i="43"/>
  <c r="C6" i="43"/>
  <c r="E14" i="21"/>
  <c r="B17" i="43"/>
  <c r="B16" i="43"/>
  <c r="C18" i="43"/>
  <c r="C14" i="43"/>
  <c r="C13" i="43"/>
  <c r="C12" i="43"/>
  <c r="C11" i="43"/>
  <c r="C5" i="43"/>
  <c r="G14" i="32"/>
  <c r="F14" i="32"/>
  <c r="E14" i="32"/>
  <c r="D14" i="32"/>
  <c r="C14" i="32"/>
  <c r="B13" i="32"/>
  <c r="B12" i="32"/>
  <c r="B11" i="32"/>
  <c r="B10" i="32"/>
  <c r="B9" i="32"/>
  <c r="B8" i="32"/>
  <c r="B8" i="21"/>
  <c r="B9" i="21"/>
  <c r="B10" i="21"/>
  <c r="B11" i="21"/>
  <c r="B12" i="21"/>
  <c r="B7" i="21"/>
  <c r="B13" i="21"/>
  <c r="C14" i="21"/>
  <c r="B18" i="43"/>
  <c r="B14" i="43"/>
  <c r="B13" i="43"/>
  <c r="B12" i="43"/>
  <c r="B11" i="43"/>
  <c r="B10" i="43"/>
  <c r="B9" i="43"/>
  <c r="B8" i="43"/>
  <c r="B7" i="43"/>
  <c r="B6" i="43"/>
  <c r="B5" i="43"/>
  <c r="B4" i="43"/>
  <c r="D15" i="46" l="1"/>
  <c r="E15" i="46"/>
  <c r="B14" i="46"/>
  <c r="C14" i="46"/>
  <c r="I15" i="46"/>
  <c r="H15" i="46"/>
  <c r="C13" i="46"/>
  <c r="C12" i="46"/>
  <c r="C11" i="46"/>
  <c r="C10" i="46"/>
  <c r="C9" i="46"/>
  <c r="B9" i="46"/>
  <c r="B8" i="46"/>
  <c r="C8" i="46"/>
  <c r="B14" i="32"/>
  <c r="B14" i="21"/>
  <c r="C15" i="46" l="1"/>
  <c r="B11" i="35"/>
  <c r="B9" i="35"/>
  <c r="B13" i="35" l="1"/>
  <c r="B10" i="35"/>
  <c r="B15" i="40" l="1"/>
  <c r="B14" i="40"/>
  <c r="B13" i="45"/>
  <c r="B12" i="46" s="1"/>
  <c r="B14" i="45"/>
  <c r="B13" i="46" s="1"/>
  <c r="B12" i="45"/>
  <c r="B11" i="46" s="1"/>
  <c r="H16" i="45"/>
  <c r="F15" i="46" s="1"/>
  <c r="B11" i="45"/>
  <c r="B10" i="46" s="1"/>
  <c r="J14" i="45"/>
  <c r="D14" i="45" s="1"/>
  <c r="F13" i="46"/>
  <c r="J13" i="45"/>
  <c r="D13" i="45" s="1"/>
  <c r="F12" i="46"/>
  <c r="F10" i="46"/>
  <c r="J12" i="45"/>
  <c r="D12" i="45" s="1"/>
  <c r="F11" i="46"/>
  <c r="J11" i="45"/>
  <c r="D11" i="45" s="1"/>
  <c r="D16" i="45" l="1"/>
  <c r="B15" i="46"/>
  <c r="J16" i="45"/>
</calcChain>
</file>

<file path=xl/sharedStrings.xml><?xml version="1.0" encoding="utf-8"?>
<sst xmlns="http://schemas.openxmlformats.org/spreadsheetml/2006/main" count="617" uniqueCount="284">
  <si>
    <t>A.2 FoU-statistikk 2024. Alle sektorer.</t>
  </si>
  <si>
    <t>Nummer</t>
  </si>
  <si>
    <t>Tittel</t>
  </si>
  <si>
    <t>Merknad</t>
  </si>
  <si>
    <t>A.2.1</t>
  </si>
  <si>
    <t>A.2.2</t>
  </si>
  <si>
    <t>A.2.3</t>
  </si>
  <si>
    <t>A.2.4</t>
  </si>
  <si>
    <t>A.2.5</t>
  </si>
  <si>
    <t>A.2.6</t>
  </si>
  <si>
    <t>A.2.7</t>
  </si>
  <si>
    <t>A.2.8</t>
  </si>
  <si>
    <t>A.2.9</t>
  </si>
  <si>
    <t>A.2.10</t>
  </si>
  <si>
    <t>A.2.11</t>
  </si>
  <si>
    <t>A.2.12</t>
  </si>
  <si>
    <t>A.2.13</t>
  </si>
  <si>
    <t>A.2.14</t>
  </si>
  <si>
    <t>A.2.15</t>
  </si>
  <si>
    <t>Tegnforklaring til tabellene</t>
  </si>
  <si>
    <t>..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</si>
  <si>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</si>
  <si>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</si>
  <si>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</si>
  <si>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-</t>
  </si>
  <si>
    <t>Null</t>
  </si>
  <si>
    <t>Mindre enn 0,5</t>
  </si>
  <si>
    <t>Sist oppdatert 12.05.2026</t>
  </si>
  <si>
    <t>Tabell A.2.1</t>
  </si>
  <si>
    <t>Totale FoU-utgifter etter sektor for utførelse og utgiftsart i 2024. Mill. kr.</t>
  </si>
  <si>
    <t>Totalt</t>
  </si>
  <si>
    <r>
      <t>Næringslivet</t>
    </r>
    <r>
      <rPr>
        <vertAlign val="superscript"/>
        <sz val="11"/>
        <rFont val="Arial"/>
        <family val="2"/>
      </rPr>
      <t>1</t>
    </r>
  </si>
  <si>
    <t>Instituttsektoren</t>
  </si>
  <si>
    <t xml:space="preserve">Universitets- og </t>
  </si>
  <si>
    <t>Utgiftsart</t>
  </si>
  <si>
    <t>høgskolesektoren</t>
  </si>
  <si>
    <t>Lønn og sosiale utgifter</t>
  </si>
  <si>
    <t>Andre driftsutgifter</t>
  </si>
  <si>
    <t>Driftsutgifter totalt</t>
  </si>
  <si>
    <t>Utstyr og instrumenter</t>
  </si>
  <si>
    <t>Bygg og anlegg</t>
  </si>
  <si>
    <t>Kapitalutgifter totalt</t>
  </si>
  <si>
    <t>Driftsutgifter og kapitalutgifter totalt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</si>
  <si>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Foretak med 10+ sysselsatte. </t>
    </r>
  </si>
  <si>
    <t>Kilde: SSB, FoU-statistikk</t>
  </si>
  <si>
    <t>Innhold</t>
  </si>
  <si>
    <t>https://www.ssb.no/statbank/table/13509/</t>
  </si>
  <si>
    <t>Tabell A.2.2</t>
  </si>
  <si>
    <t>Totale FoU-utgifter etter finansieringskilde og sektor for utførelse inkludert utlandet i 2024. Mill. kr.</t>
  </si>
  <si>
    <t>Offentlige kilder</t>
  </si>
  <si>
    <t>Utlandet</t>
  </si>
  <si>
    <t>Næringslivet</t>
  </si>
  <si>
    <t>Dep., fylker,</t>
  </si>
  <si>
    <t>Norges</t>
  </si>
  <si>
    <t>Andre</t>
  </si>
  <si>
    <t>Øvrige</t>
  </si>
  <si>
    <t>EU-</t>
  </si>
  <si>
    <t>kommuner</t>
  </si>
  <si>
    <t>forskningsråd</t>
  </si>
  <si>
    <t>nasjonale</t>
  </si>
  <si>
    <t>utenlandske</t>
  </si>
  <si>
    <t>kommisjonen</t>
  </si>
  <si>
    <t>Sektor for utførelse</t>
  </si>
  <si>
    <r>
      <t>kilder</t>
    </r>
    <r>
      <rPr>
        <vertAlign val="superscript"/>
        <sz val="11"/>
        <rFont val="Arial"/>
        <family val="2"/>
      </rPr>
      <t>5</t>
    </r>
  </si>
  <si>
    <t>kilder</t>
  </si>
  <si>
    <r>
      <t>Næringslivet</t>
    </r>
    <r>
      <rPr>
        <vertAlign val="superscript"/>
        <sz val="10"/>
        <rFont val="Arial"/>
        <family val="2"/>
      </rPr>
      <t>1</t>
    </r>
  </si>
  <si>
    <r>
      <t>Instituttsektoren</t>
    </r>
    <r>
      <rPr>
        <vertAlign val="superscript"/>
        <sz val="10"/>
        <rFont val="Arial"/>
        <family val="2"/>
      </rPr>
      <t>2</t>
    </r>
  </si>
  <si>
    <r>
      <t>Universitets- og høgskolesektoren</t>
    </r>
    <r>
      <rPr>
        <vertAlign val="superscript"/>
        <sz val="10"/>
        <rFont val="Arial"/>
        <family val="2"/>
      </rPr>
      <t>3</t>
    </r>
  </si>
  <si>
    <t>Totalt i Norge</t>
  </si>
  <si>
    <r>
      <t>Utlandet</t>
    </r>
    <r>
      <rPr>
        <vertAlign val="superscript"/>
        <sz val="10"/>
        <rFont val="Arial"/>
        <family val="2"/>
      </rPr>
      <t>4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</si>
  <si>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Omfatter næringslivsrettede institutter, offentlig rettede institutter og helseforetak uten universitetssykehusfunksjon, private og idelle sykehus. Se tabell A.8.1.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</si>
  <si>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Omfatter universiteter, høgskoler og helseforetak med universitetssykehusfunksjon.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</si>
  <si>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Omfatter offentlig og privat finansiering av FoU i utlandet, inkl. Norges kontingenter til internasjonale organisasjoner (EU) og næringslivets kjøp av FoU i utlandet. 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</si>
  <si>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Omfatter private fond, gaver, egne inntekter og SkatteFUNN i næringslivet.</t>
    </r>
  </si>
  <si>
    <t>https://www.ssb.no/statbank/table/13869/</t>
  </si>
  <si>
    <t>Tabell A.2.3</t>
  </si>
  <si>
    <t>Totale FoU-utgifter etter finansieringskilde og sektor for utførelse i 2024 (OECDs sektorinndeling). Mill. kr.</t>
  </si>
  <si>
    <t>Forskningsråd</t>
  </si>
  <si>
    <r>
      <t>kilder</t>
    </r>
    <r>
      <rPr>
        <vertAlign val="superscript"/>
        <sz val="11"/>
        <rFont val="Arial"/>
        <family val="2"/>
      </rPr>
      <t>2</t>
    </r>
  </si>
  <si>
    <t>Næringslivrettede institutter</t>
  </si>
  <si>
    <t>Foretakssektor totalt</t>
  </si>
  <si>
    <t>Offentlig rettede institutter</t>
  </si>
  <si>
    <t>Øvrige helseforetak og private, ideelle sykehus</t>
  </si>
  <si>
    <t>Offentlig sektor totalt</t>
  </si>
  <si>
    <t>Universiteter og høgskoler</t>
  </si>
  <si>
    <t>Helseforetak med universitetssykehusfunksjon</t>
  </si>
  <si>
    <t>Universitets- og høgskolesektoren totalt</t>
  </si>
  <si>
    <t xml:space="preserve">Totalt 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</si>
  <si>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Omfatter private fond, gaver, egne inntekter og SkatteFUNN i næringslivet.</t>
    </r>
  </si>
  <si>
    <t>Andre nasjonale kilder</t>
  </si>
  <si>
    <t xml:space="preserve">OECDs sektorinndeling inngår per i dag ikke i SSBs statistikkbank </t>
  </si>
  <si>
    <t>Norges forskningsråd</t>
  </si>
  <si>
    <t>Sist oppdatert 14.05.2026</t>
  </si>
  <si>
    <t>Tabell A.2.4</t>
  </si>
  <si>
    <t>Totale offentlige utgifter til FoU etter sektor for utførelse og finansieringskilde i 2024. Mill. kr.</t>
  </si>
  <si>
    <t>Finansieringskilde</t>
  </si>
  <si>
    <t>Kunnskapsdepartementet</t>
  </si>
  <si>
    <t>Helse- og omsorgsdepartementet</t>
  </si>
  <si>
    <t>Øvrige departementer og statlige etater</t>
  </si>
  <si>
    <t>Sum departementer</t>
  </si>
  <si>
    <t>Fylker og kommuner</t>
  </si>
  <si>
    <r>
      <rPr>
        <sz val="8"/>
        <rFont val="Calibri"/>
        <family val="2"/>
      </rPr>
      <t>¹</t>
    </r>
    <r>
      <rPr>
        <sz val="8"/>
        <rFont val="Arial"/>
        <family val="2"/>
      </rPr>
      <t xml:space="preserve"> Foretak med 10+ sysselsatte. I næringslivets spørreskjema spørres det etter finansiering fra Norges forskningsråd og samlet finansiering fra «Departement, direktorat, fylke, kommune eller andre».</t>
    </r>
  </si>
  <si>
    <t>Inngår ikke i SSBs statistikkbank</t>
  </si>
  <si>
    <t>Tabell A.2.5</t>
  </si>
  <si>
    <t>Driftsutgifter til FoU etter sektor for utførelse og fagområde i 2024. Mill. kr.</t>
  </si>
  <si>
    <t>Fagområde</t>
  </si>
  <si>
    <t>Humaniora og kunstfag</t>
  </si>
  <si>
    <t>Samfunnsvitenskap</t>
  </si>
  <si>
    <t>Matematikk og naturvitenskap</t>
  </si>
  <si>
    <t>Teknologi</t>
  </si>
  <si>
    <t>Medisin og helsefag</t>
  </si>
  <si>
    <t>Landbruks- og fiskerifag og veterinærmedisin</t>
  </si>
  <si>
    <t>Uspesifisert</t>
  </si>
  <si>
    <t>Instituttsektor</t>
  </si>
  <si>
    <t>https://www.ssb.no/statbank/table/13516/</t>
  </si>
  <si>
    <t>Universitets- og høgskolesektor</t>
  </si>
  <si>
    <t>https://www.ssb.no/statbank/table/13513/</t>
  </si>
  <si>
    <t>Begge tabeller inkl. finansiering og utgiftsart</t>
  </si>
  <si>
    <t>Tabell A.2.6</t>
  </si>
  <si>
    <t xml:space="preserve">Driftsutgifter til FoU i instituttsektoren og universitets- og høgskolesektoren etter finansieringskilde og fagområde i 2023. Mill. kr. </t>
  </si>
  <si>
    <t>Begge tabeller inkl. finansiering, utgiftsart og fagområde</t>
  </si>
  <si>
    <t>Sist oppdatert 18.05.2026</t>
  </si>
  <si>
    <t>Tabell A.2.9</t>
  </si>
  <si>
    <t>Driftsutgifter til FoU etter tematisk område og sektor for utførelse i 2024. Mill. kr.</t>
  </si>
  <si>
    <r>
      <t>Tematisk område</t>
    </r>
    <r>
      <rPr>
        <vertAlign val="superscript"/>
        <sz val="11"/>
        <rFont val="Arial"/>
        <family val="2"/>
      </rPr>
      <t>1</t>
    </r>
  </si>
  <si>
    <r>
      <t>Næringslivet</t>
    </r>
    <r>
      <rPr>
        <sz val="11"/>
        <rFont val="Calibri"/>
        <family val="2"/>
      </rPr>
      <t>²</t>
    </r>
  </si>
  <si>
    <r>
      <t>Universitets- og høgskolesektoren</t>
    </r>
    <r>
      <rPr>
        <vertAlign val="superscript"/>
        <sz val="11"/>
        <rFont val="Arial"/>
        <family val="2"/>
      </rPr>
      <t>3</t>
    </r>
  </si>
  <si>
    <t>Energi</t>
  </si>
  <si>
    <t>Fornybar energi</t>
  </si>
  <si>
    <t>Energieffektivisering og -omlegging</t>
  </si>
  <si>
    <t>Petroleum</t>
  </si>
  <si>
    <t>Annen energi</t>
  </si>
  <si>
    <t>Miljø</t>
  </si>
  <si>
    <t>Miljøteknologi</t>
  </si>
  <si>
    <t>Landbasert miljø og samfunn</t>
  </si>
  <si>
    <t>Klima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</si>
  <si>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-håndtering</t>
    </r>
  </si>
  <si>
    <t>Klimateknologi og annen utslippsreduksjon</t>
  </si>
  <si>
    <t>Landbruk</t>
  </si>
  <si>
    <t>Klima og klimatilpasninger</t>
  </si>
  <si>
    <t>Fiskeri</t>
  </si>
  <si>
    <t>Marin</t>
  </si>
  <si>
    <t>Havbruk</t>
  </si>
  <si>
    <t>Maritim</t>
  </si>
  <si>
    <t>Helse og omsorg</t>
  </si>
  <si>
    <t>Utdanning</t>
  </si>
  <si>
    <t>Velferd</t>
  </si>
  <si>
    <t>Offentlig sektor for øvrig</t>
  </si>
  <si>
    <t>Utviklingsforskning</t>
  </si>
  <si>
    <t>Reiseliv</t>
  </si>
  <si>
    <r>
      <t>1</t>
    </r>
    <r>
      <rPr>
        <sz val="8"/>
        <rFont val="Arial"/>
        <family val="2"/>
      </rPr>
      <t xml:space="preserve"> Tematiske områder kan overlappe og kan derfor ikke summeres per sektor.</t>
    </r>
  </si>
  <si>
    <r>
      <rPr>
        <sz val="8"/>
        <rFont val="Calibri"/>
        <family val="2"/>
      </rPr>
      <t>²</t>
    </r>
    <r>
      <rPr>
        <sz val="8"/>
        <rFont val="Arial"/>
        <family val="2"/>
      </rPr>
      <t xml:space="preserve"> Foretak med 10+ sysselsatte.</t>
    </r>
  </si>
  <si>
    <r>
      <t xml:space="preserve">3 </t>
    </r>
    <r>
      <rPr>
        <sz val="8"/>
        <rFont val="Arial"/>
        <family val="2"/>
      </rPr>
      <t>Kartlegges kun i oddetallsår.</t>
    </r>
  </si>
  <si>
    <t>Deler fremkommer her:</t>
  </si>
  <si>
    <t>https://www.ssb.no/statbank/table/13711</t>
  </si>
  <si>
    <t xml:space="preserve">Næringsliv </t>
  </si>
  <si>
    <t>https://www.ssb.no/statbank/table/11483/</t>
  </si>
  <si>
    <t>Tabell A.2.7</t>
  </si>
  <si>
    <t>Grunnforskning</t>
  </si>
  <si>
    <t>Anvendt forskning</t>
  </si>
  <si>
    <t>Utviklingsarbeid</t>
  </si>
  <si>
    <t>Mill. kr</t>
  </si>
  <si>
    <t>Prosent</t>
  </si>
  <si>
    <t>Universitets- og høgskolesektoren</t>
  </si>
  <si>
    <t>https://www.ssb.no/statbank/table/13870/</t>
  </si>
  <si>
    <t>Faste og løpende priser</t>
  </si>
  <si>
    <t>Universitet- og høgskolesektoren</t>
  </si>
  <si>
    <t>Tabell A.2.8</t>
  </si>
  <si>
    <t>Driftsutgifter til FoU etter teknologiområde og sektor for utførelse i 2024. Mill. kr.</t>
  </si>
  <si>
    <r>
      <t>Prioriterte teknologiområder</t>
    </r>
    <r>
      <rPr>
        <vertAlign val="superscript"/>
        <sz val="11"/>
        <rFont val="Arial"/>
        <family val="2"/>
      </rPr>
      <t>1</t>
    </r>
  </si>
  <si>
    <t>Informasjons- og kommunikasjonsteknologi (IKT)</t>
  </si>
  <si>
    <t>Bioteknologi</t>
  </si>
  <si>
    <t>Nye materialer</t>
  </si>
  <si>
    <t>Nanoteknologi</t>
  </si>
  <si>
    <r>
      <t>1</t>
    </r>
    <r>
      <rPr>
        <sz val="8"/>
        <rFont val="Arial"/>
        <family val="2"/>
      </rPr>
      <t xml:space="preserve"> Prioriterte teknologiområder kan overlappe og kan derfor ikke summeres per sektor.</t>
    </r>
  </si>
  <si>
    <t>Tabell A.2.10</t>
  </si>
  <si>
    <t>Totalt FoU-personale</t>
  </si>
  <si>
    <t>Forskere/faglig personale
totalt</t>
  </si>
  <si>
    <t>Forskere/faglig personale 
med doktorgrad</t>
  </si>
  <si>
    <t>Forskere/faglig personale 
uten doktorgrad</t>
  </si>
  <si>
    <t>Teknisk/administrativt personale</t>
  </si>
  <si>
    <t>Kvinner</t>
  </si>
  <si>
    <t>Menn</t>
  </si>
  <si>
    <t xml:space="preserve">  Herav: Øvrige helseforetak og private, ideelle sykehus</t>
  </si>
  <si>
    <t xml:space="preserve">  Herav: Helseforetak med universitetssykehusfunksjon</t>
  </si>
  <si>
    <r>
      <t>1</t>
    </r>
    <r>
      <rPr>
        <sz val="8"/>
        <rFont val="Arial"/>
        <family val="2"/>
      </rPr>
      <t xml:space="preserve"> Foretak med 10+ sysselsatte.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 xml:space="preserve">Antall kvinnelige forskere i næringslivet blir estimert ut fra andel kvinner med høyere grads utdanning. </t>
    </r>
  </si>
  <si>
    <t>² Doktorgrad inkluderer her også lisensiatgrader og personer uteksaminert fra Program for kunstnerisk utviklingsarbeid.</t>
  </si>
  <si>
    <t>Kilde: SSB, Forskerpersonale</t>
  </si>
  <si>
    <t>https://www.ssb.no/statbank/table/13520/</t>
  </si>
  <si>
    <t>klar</t>
  </si>
  <si>
    <t>Tabell A.2.11</t>
  </si>
  <si>
    <t>Begge sektorer</t>
  </si>
  <si>
    <t xml:space="preserve">Universitets- og
</t>
  </si>
  <si>
    <t>Humanistiske fag i alt</t>
  </si>
  <si>
    <t>Herav:</t>
  </si>
  <si>
    <t>Mag.art.</t>
  </si>
  <si>
    <t>Cand.philol.</t>
  </si>
  <si>
    <t>Cand.theol.</t>
  </si>
  <si>
    <t>Mastergrad</t>
  </si>
  <si>
    <t>Samfunnsfag i alt</t>
  </si>
  <si>
    <t xml:space="preserve">   Herav:</t>
  </si>
  <si>
    <t xml:space="preserve">   Mag.art.</t>
  </si>
  <si>
    <t xml:space="preserve">   Cand.jur.</t>
  </si>
  <si>
    <t>Cand.jur.</t>
  </si>
  <si>
    <t xml:space="preserve">   Cand.oecon.</t>
  </si>
  <si>
    <t>Cand.oecon.</t>
  </si>
  <si>
    <t xml:space="preserve">   Cand.paed.</t>
  </si>
  <si>
    <t>Cand.paed.</t>
  </si>
  <si>
    <t xml:space="preserve">   Cand.polit.</t>
  </si>
  <si>
    <t>Cand.polit.</t>
  </si>
  <si>
    <t xml:space="preserve">   Cand.psychol.</t>
  </si>
  <si>
    <t>Cand.psychol.</t>
  </si>
  <si>
    <t xml:space="preserve">   Cand.sociol.</t>
  </si>
  <si>
    <t>Cand.sociol.</t>
  </si>
  <si>
    <t xml:space="preserve">   Siviløkonom</t>
  </si>
  <si>
    <t>Siviløkonom</t>
  </si>
  <si>
    <t>Matematiske og naturvitenskapelige fag i alt</t>
  </si>
  <si>
    <t xml:space="preserve">   Mag.scient./Cand.scient og Cand.real </t>
  </si>
  <si>
    <t>Mag.scient., Cand.scient. og Cand.real.</t>
  </si>
  <si>
    <t>Teknologiske fag i alt</t>
  </si>
  <si>
    <t xml:space="preserve">   Sivilarkitekt</t>
  </si>
  <si>
    <t>Sivilarkitekt</t>
  </si>
  <si>
    <t xml:space="preserve">   Sivilingeniør</t>
  </si>
  <si>
    <t>Sivilingeniør</t>
  </si>
  <si>
    <t>Medisin og helsefag i alt</t>
  </si>
  <si>
    <t xml:space="preserve">   Cand.pharm.</t>
  </si>
  <si>
    <t>Cand.pharm.</t>
  </si>
  <si>
    <t xml:space="preserve">   Cand.med.</t>
  </si>
  <si>
    <r>
      <t>Cand.med.</t>
    </r>
    <r>
      <rPr>
        <vertAlign val="superscript"/>
        <sz val="10"/>
        <rFont val="Arial"/>
        <family val="2"/>
      </rPr>
      <t>1</t>
    </r>
  </si>
  <si>
    <t xml:space="preserve">   Cand.odont.</t>
  </si>
  <si>
    <r>
      <t>Cand.odont.</t>
    </r>
    <r>
      <rPr>
        <vertAlign val="superscript"/>
        <sz val="10"/>
        <rFont val="Arial"/>
        <family val="2"/>
      </rPr>
      <t>1</t>
    </r>
  </si>
  <si>
    <t xml:space="preserve">   Idrettskandidat</t>
  </si>
  <si>
    <t>Idrettskandidat</t>
  </si>
  <si>
    <t>Landbruks-, fiskerifag og veterinærmedisin i alt</t>
  </si>
  <si>
    <t>Cand.agric.</t>
  </si>
  <si>
    <r>
      <t>Cand.vet.med.</t>
    </r>
    <r>
      <rPr>
        <vertAlign val="superscript"/>
        <sz val="10"/>
        <rFont val="Arial"/>
        <family val="2"/>
      </rPr>
      <t>1</t>
    </r>
  </si>
  <si>
    <t>Fiskerikandidat</t>
  </si>
  <si>
    <t>Annen utdanning og uspesifisert i alt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</si>
  <si>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Inkluderer også utenlandske embetseksamener.</t>
    </r>
  </si>
  <si>
    <t>Tabell A.2.12</t>
  </si>
  <si>
    <t>Totalt - alle sektorer</t>
  </si>
  <si>
    <t>Forskere/faglig</t>
  </si>
  <si>
    <t>Teknisk/adm.</t>
  </si>
  <si>
    <t>Regioner</t>
  </si>
  <si>
    <t>personale</t>
  </si>
  <si>
    <t>Oslo</t>
  </si>
  <si>
    <t>Østlandet ellers</t>
  </si>
  <si>
    <t>Agder og Rogaland</t>
  </si>
  <si>
    <t>Vestland og Møre og Romsdal</t>
  </si>
  <si>
    <t>Trøndelag</t>
  </si>
  <si>
    <t>Nord-Norge</t>
  </si>
  <si>
    <r>
      <t>1</t>
    </r>
    <r>
      <rPr>
        <sz val="8"/>
        <rFont val="Arial"/>
        <family val="2"/>
      </rPr>
      <t xml:space="preserve"> Foretak med 10+ sysselsatte. For næringslivet vil totalverdiene avvike noe fra summene av fylker. Dette skyldes at det ved regionalisering beregnes nye vekter for den delen av </t>
    </r>
  </si>
  <si>
    <t>datamaterialet som trekkes ut som et sannsynlighetsutvalg.</t>
  </si>
  <si>
    <t>Tabell A.2.13</t>
  </si>
  <si>
    <t>Hovedtall</t>
  </si>
  <si>
    <t>https://www.ssb.no/statbank/table/13511/</t>
  </si>
  <si>
    <t>Tabell A.2.14</t>
  </si>
  <si>
    <t>Forskere/faglig personale</t>
  </si>
  <si>
    <t>Her må brukerne kombinere tabeller:</t>
  </si>
  <si>
    <t>Hovedtall FoU-årsverk</t>
  </si>
  <si>
    <t>Hovedtall Driftsutgifter til FoU</t>
  </si>
  <si>
    <t>Universitets- og hgøskolesektor</t>
  </si>
  <si>
    <t>Begge inkl. finansiering, utgiftsart og fagområde</t>
  </si>
  <si>
    <t>Tabell A.2.15</t>
  </si>
  <si>
    <t>Totale FoU-årsverk og FoU-årsverk utført av forskere/faglig personale, samt driftsutgifter per FoU-årsverk, etter sektor for utførelse i 2024.</t>
  </si>
  <si>
    <t>Utførte FoU-årsverk</t>
  </si>
  <si>
    <t>Driftsutgifter per FoU-årsverk</t>
  </si>
  <si>
    <t>Driftsutgifter per FoU-årsverk utført av forskere/faglig personale</t>
  </si>
  <si>
    <t>Annet
FoU-
personale</t>
  </si>
  <si>
    <t>Herav: næringsrettede institutter</t>
  </si>
  <si>
    <t xml:space="preserve"> offentlig rettede institutter</t>
  </si>
  <si>
    <t>Herav: Helseforetak med universitetssykehusfunksjon</t>
  </si>
  <si>
    <t>Sist oppdatert 12.04.2023 (oppdateres ikke i partallsår)</t>
  </si>
  <si>
    <t>Driftsutgifter til FoU etter FoU-type og sektor for utførelse i 2023. Mill. kr og prosentfordeling.</t>
  </si>
  <si>
    <t>Totalt antall personer som deltok i FoU i Norge etter sektor for utførelse i 2024.</t>
  </si>
  <si>
    <t>Her inngår ikke informasjon om forskere med eller uten doktorgrad herav-informasjon om FoU-personale ved universitetssykehusene og øvrige helseforetak osv.</t>
  </si>
  <si>
    <t>Sist oppdatert 26.05.2026</t>
  </si>
  <si>
    <t>FoU-årsverk etter sektor for utførelse og fagområde i 2024.</t>
  </si>
  <si>
    <t>Driftsutgifter per FoU-årsverk etter sektor for utførelse og fagområde i 2024. I 1 000 kr avrundet til nærmeste 10.</t>
  </si>
  <si>
    <t>Oppdateres ikke i partallsår</t>
  </si>
  <si>
    <t xml:space="preserve">Totale FoU-årsverk og FoU-årsverk utført av forskere/faglig personale etter sektor for utførelse og region i 2024. </t>
  </si>
  <si>
    <t>Sist oppdatert 12.06.2026</t>
  </si>
  <si>
    <t>Forskere/faglig FoU-personale i instituttsektoren og universitets- og høgskolesektoren per 1. oktober etter utdanning på hovedfags-/masternivå i 2024.</t>
  </si>
  <si>
    <t>Sist oppdatert 15.06.2026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</si>
</sst>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#,##0;\-#,##0;\-"/>
    <numFmt numFmtId="168" formatCode="General_)"/>
    <numFmt numFmtId="169" formatCode="_-* #,##0_-;\-* #,##0_-;_-* &quot;-&quot;??_-;_-@_-"/>
    <numFmt numFmtId="170" formatCode="_ * #,##0_ ;_ * \-#,##0_ ;_ * &quot;-&quot;??_ ;_ @_ "/>
    <numFmt numFmtId="171" formatCode="_-* #,##0.0_-;\-* #,##0.0_-;_-* &quot;-&quot;??_-;_-@_-"/>
  </numFmts>
  <fonts count="9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vertAlign val="superscript"/>
      <sz val="11"/>
      <name val="Arial"/>
      <family val="2"/>
    </font>
    <font>
      <b/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10"/>
      <name val="Arial"/>
      <family val="2"/>
    </font>
    <font>
      <sz val="8"/>
      <color indexed="10"/>
      <name val="Arial"/>
      <family val="2"/>
    </font>
    <font>
      <i/>
      <sz val="8"/>
      <color indexed="10"/>
      <name val="Arial"/>
      <family val="2"/>
    </font>
    <font>
      <i/>
      <sz val="9"/>
      <name val="Arial"/>
      <family val="2"/>
    </font>
    <font>
      <b/>
      <vertAlign val="superscript"/>
      <sz val="8"/>
      <name val="Arial"/>
      <family val="2"/>
    </font>
    <font>
      <vertAlign val="superscript"/>
      <sz val="10"/>
      <name val="Arial"/>
      <family val="2"/>
    </font>
    <font>
      <sz val="8"/>
      <name val="Helvetica"/>
      <family val="2"/>
    </font>
    <font>
      <vertAlign val="subscript"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8"/>
      <name val="Calibri"/>
      <family val="2"/>
    </font>
    <font>
      <i/>
      <sz val="10"/>
      <name val="Arial"/>
      <family val="2"/>
    </font>
    <font>
      <sz val="11"/>
      <color rgb="FF1F497D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0"/>
      <name val="Helvetica"/>
    </font>
    <font>
      <sz val="10"/>
      <name val="MS Sans Serif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14"/>
      <color rgb="FF000000"/>
      <name val="Calibri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000000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indexed="1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rgb="FFFF0000"/>
      </bottom>
      <diagonal/>
    </border>
    <border>
      <left style="thin">
        <color indexed="10"/>
      </left>
      <right/>
      <top style="thin">
        <color indexed="10"/>
      </top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indexed="10"/>
      </top>
      <bottom style="thin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0"/>
      </top>
      <bottom style="thin">
        <color indexed="10"/>
      </bottom>
      <diagonal/>
    </border>
  </borders>
  <cellStyleXfs count="3921">
    <xf numFmtId="0" fontId="0" fillId="3" borderId="0"/>
    <xf numFmtId="0" fontId="15" fillId="0" borderId="0"/>
    <xf numFmtId="0" fontId="16" fillId="0" borderId="0">
      <alignment horizontal="left"/>
    </xf>
    <xf numFmtId="0" fontId="22" fillId="0" borderId="1">
      <alignment horizontal="right" vertical="center"/>
    </xf>
    <xf numFmtId="0" fontId="17" fillId="0" borderId="2">
      <alignment vertical="center"/>
    </xf>
    <xf numFmtId="1" fontId="21" fillId="0" borderId="2"/>
    <xf numFmtId="0" fontId="18" fillId="0" borderId="0"/>
    <xf numFmtId="0" fontId="20" fillId="0" borderId="0"/>
    <xf numFmtId="0" fontId="26" fillId="0" borderId="0" applyNumberFormat="0" applyFill="0" applyBorder="0" applyAlignment="0" applyProtection="0">
      <alignment vertical="top"/>
      <protection locked="0"/>
    </xf>
    <xf numFmtId="164" fontId="3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7" applyNumberFormat="0" applyFill="0" applyAlignment="0" applyProtection="0"/>
    <xf numFmtId="0" fontId="42" fillId="0" borderId="28" applyNumberFormat="0" applyFill="0" applyAlignment="0" applyProtection="0"/>
    <xf numFmtId="0" fontId="43" fillId="0" borderId="29" applyNumberFormat="0" applyFill="0" applyAlignment="0" applyProtection="0"/>
    <xf numFmtId="0" fontId="43" fillId="0" borderId="0" applyNumberFormat="0" applyFill="0" applyBorder="0" applyAlignment="0" applyProtection="0"/>
    <xf numFmtId="0" fontId="44" fillId="5" borderId="0" applyNumberFormat="0" applyBorder="0" applyAlignment="0" applyProtection="0"/>
    <xf numFmtId="0" fontId="45" fillId="6" borderId="0" applyNumberFormat="0" applyBorder="0" applyAlignment="0" applyProtection="0"/>
    <xf numFmtId="0" fontId="46" fillId="7" borderId="0" applyNumberFormat="0" applyBorder="0" applyAlignment="0" applyProtection="0"/>
    <xf numFmtId="0" fontId="47" fillId="8" borderId="30" applyNumberFormat="0" applyAlignment="0" applyProtection="0"/>
    <xf numFmtId="0" fontId="48" fillId="9" borderId="31" applyNumberFormat="0" applyAlignment="0" applyProtection="0"/>
    <xf numFmtId="0" fontId="49" fillId="9" borderId="30" applyNumberFormat="0" applyAlignment="0" applyProtection="0"/>
    <xf numFmtId="0" fontId="50" fillId="0" borderId="32" applyNumberFormat="0" applyFill="0" applyAlignment="0" applyProtection="0"/>
    <xf numFmtId="0" fontId="51" fillId="10" borderId="33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34" applyNumberFormat="0" applyFill="0" applyAlignment="0" applyProtection="0"/>
    <xf numFmtId="0" fontId="55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55" fillId="26" borderId="0" applyNumberFormat="0" applyBorder="0" applyAlignment="0" applyProtection="0"/>
    <xf numFmtId="0" fontId="55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55" fillId="30" borderId="0" applyNumberFormat="0" applyBorder="0" applyAlignment="0" applyProtection="0"/>
    <xf numFmtId="0" fontId="55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55" fillId="34" borderId="0" applyNumberFormat="0" applyBorder="0" applyAlignment="0" applyProtection="0"/>
    <xf numFmtId="0" fontId="14" fillId="0" borderId="2">
      <alignment vertical="center"/>
    </xf>
    <xf numFmtId="0" fontId="14" fillId="0" borderId="2">
      <alignment vertical="center"/>
    </xf>
    <xf numFmtId="0" fontId="12" fillId="0" borderId="0"/>
    <xf numFmtId="0" fontId="57" fillId="0" borderId="0" applyNumberFormat="0" applyFill="0" applyBorder="0" applyAlignment="0" applyProtection="0"/>
    <xf numFmtId="0" fontId="44" fillId="5" borderId="0" applyNumberFormat="0" applyBorder="0" applyAlignment="0" applyProtection="0"/>
    <xf numFmtId="0" fontId="45" fillId="6" borderId="0" applyNumberFormat="0" applyBorder="0" applyAlignment="0" applyProtection="0"/>
    <xf numFmtId="0" fontId="58" fillId="7" borderId="0" applyNumberFormat="0" applyBorder="0" applyAlignment="0" applyProtection="0"/>
    <xf numFmtId="0" fontId="12" fillId="36" borderId="41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0" borderId="0"/>
    <xf numFmtId="0" fontId="11" fillId="36" borderId="41" applyNumberFormat="0" applyFont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32" borderId="0" applyNumberFormat="0" applyBorder="0" applyAlignment="0" applyProtection="0"/>
    <xf numFmtId="0" fontId="10" fillId="36" borderId="41" applyNumberFormat="0" applyFont="0" applyAlignment="0" applyProtection="0"/>
    <xf numFmtId="0" fontId="10" fillId="17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60" fillId="3" borderId="0"/>
    <xf numFmtId="0" fontId="10" fillId="21" borderId="0" applyNumberFormat="0" applyBorder="0" applyAlignment="0" applyProtection="0"/>
    <xf numFmtId="0" fontId="10" fillId="20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3" fillId="38" borderId="0" applyNumberFormat="0" applyBorder="0" applyAlignment="0" applyProtection="0"/>
    <xf numFmtId="0" fontId="63" fillId="37" borderId="0" applyNumberFormat="0" applyBorder="0" applyAlignment="0" applyProtection="0"/>
    <xf numFmtId="164" fontId="14" fillId="0" borderId="0" applyFont="0" applyFill="0" applyBorder="0" applyAlignment="0" applyProtection="0"/>
    <xf numFmtId="0" fontId="46" fillId="7" borderId="0" applyNumberFormat="0" applyBorder="0" applyAlignment="0" applyProtection="0"/>
    <xf numFmtId="0" fontId="63" fillId="42" borderId="0" applyNumberFormat="0" applyBorder="0" applyAlignment="0" applyProtection="0"/>
    <xf numFmtId="0" fontId="61" fillId="0" borderId="0"/>
    <xf numFmtId="0" fontId="63" fillId="40" borderId="0" applyNumberFormat="0" applyBorder="0" applyAlignment="0" applyProtection="0"/>
    <xf numFmtId="0" fontId="63" fillId="41" borderId="0" applyNumberFormat="0" applyBorder="0" applyAlignment="0" applyProtection="0"/>
    <xf numFmtId="0" fontId="63" fillId="40" borderId="0" applyNumberFormat="0" applyBorder="0" applyAlignment="0" applyProtection="0"/>
    <xf numFmtId="0" fontId="63" fillId="44" borderId="0" applyNumberFormat="0" applyBorder="0" applyAlignment="0" applyProtection="0"/>
    <xf numFmtId="0" fontId="62" fillId="0" borderId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55" fillId="14" borderId="0" applyNumberFormat="0" applyBorder="0" applyAlignment="0" applyProtection="0"/>
    <xf numFmtId="0" fontId="64" fillId="53" borderId="0" applyNumberFormat="0" applyBorder="0" applyAlignment="0" applyProtection="0"/>
    <xf numFmtId="0" fontId="64" fillId="45" borderId="0" applyNumberFormat="0" applyBorder="0" applyAlignment="0" applyProtection="0"/>
    <xf numFmtId="0" fontId="55" fillId="18" borderId="0" applyNumberFormat="0" applyBorder="0" applyAlignment="0" applyProtection="0"/>
    <xf numFmtId="0" fontId="64" fillId="52" borderId="0" applyNumberFormat="0" applyBorder="0" applyAlignment="0" applyProtection="0"/>
    <xf numFmtId="0" fontId="64" fillId="44" borderId="0" applyNumberFormat="0" applyBorder="0" applyAlignment="0" applyProtection="0"/>
    <xf numFmtId="0" fontId="55" fillId="22" borderId="0" applyNumberFormat="0" applyBorder="0" applyAlignment="0" applyProtection="0"/>
    <xf numFmtId="0" fontId="64" fillId="51" borderId="0" applyNumberFormat="0" applyBorder="0" applyAlignment="0" applyProtection="0"/>
    <xf numFmtId="0" fontId="64" fillId="47" borderId="0" applyNumberFormat="0" applyBorder="0" applyAlignment="0" applyProtection="0"/>
    <xf numFmtId="0" fontId="55" fillId="26" borderId="0" applyNumberFormat="0" applyBorder="0" applyAlignment="0" applyProtection="0"/>
    <xf numFmtId="0" fontId="64" fillId="50" borderId="0" applyNumberFormat="0" applyBorder="0" applyAlignment="0" applyProtection="0"/>
    <xf numFmtId="0" fontId="63" fillId="46" borderId="0" applyNumberFormat="0" applyBorder="0" applyAlignment="0" applyProtection="0"/>
    <xf numFmtId="0" fontId="55" fillId="30" borderId="0" applyNumberFormat="0" applyBorder="0" applyAlignment="0" applyProtection="0"/>
    <xf numFmtId="0" fontId="64" fillId="49" borderId="0" applyNumberFormat="0" applyBorder="0" applyAlignment="0" applyProtection="0"/>
    <xf numFmtId="0" fontId="63" fillId="43" borderId="0" applyNumberFormat="0" applyBorder="0" applyAlignment="0" applyProtection="0"/>
    <xf numFmtId="0" fontId="55" fillId="34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0" borderId="0"/>
    <xf numFmtId="0" fontId="63" fillId="43" borderId="0" applyNumberFormat="0" applyBorder="0" applyAlignment="0" applyProtection="0"/>
    <xf numFmtId="0" fontId="63" fillId="45" borderId="0" applyNumberFormat="0" applyBorder="0" applyAlignment="0" applyProtection="0"/>
    <xf numFmtId="0" fontId="10" fillId="36" borderId="41" applyNumberFormat="0" applyFont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0" borderId="0"/>
    <xf numFmtId="0" fontId="10" fillId="36" borderId="41" applyNumberFormat="0" applyFont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64" fillId="49" borderId="0" applyNumberFormat="0" applyBorder="0" applyAlignment="0" applyProtection="0"/>
    <xf numFmtId="0" fontId="64" fillId="54" borderId="0" applyNumberFormat="0" applyBorder="0" applyAlignment="0" applyProtection="0"/>
    <xf numFmtId="0" fontId="65" fillId="38" borderId="0" applyNumberFormat="0" applyBorder="0" applyAlignment="0" applyProtection="0"/>
    <xf numFmtId="0" fontId="66" fillId="55" borderId="42" applyNumberFormat="0" applyAlignment="0" applyProtection="0"/>
    <xf numFmtId="0" fontId="67" fillId="56" borderId="43" applyNumberFormat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0" borderId="44" applyNumberFormat="0" applyFill="0" applyAlignment="0" applyProtection="0"/>
    <xf numFmtId="0" fontId="71" fillId="0" borderId="45" applyNumberFormat="0" applyFill="0" applyAlignment="0" applyProtection="0"/>
    <xf numFmtId="0" fontId="72" fillId="0" borderId="46" applyNumberFormat="0" applyFill="0" applyAlignment="0" applyProtection="0"/>
    <xf numFmtId="0" fontId="72" fillId="0" borderId="0" applyNumberFormat="0" applyFill="0" applyBorder="0" applyAlignment="0" applyProtection="0"/>
    <xf numFmtId="0" fontId="73" fillId="42" borderId="42" applyNumberFormat="0" applyAlignment="0" applyProtection="0"/>
    <xf numFmtId="0" fontId="74" fillId="0" borderId="47" applyNumberFormat="0" applyFill="0" applyAlignment="0" applyProtection="0"/>
    <xf numFmtId="0" fontId="75" fillId="57" borderId="0" applyNumberFormat="0" applyBorder="0" applyAlignment="0" applyProtection="0"/>
    <xf numFmtId="0" fontId="14" fillId="58" borderId="48" applyNumberFormat="0" applyFont="0" applyAlignment="0" applyProtection="0"/>
    <xf numFmtId="0" fontId="76" fillId="55" borderId="49" applyNumberFormat="0" applyAlignment="0" applyProtection="0"/>
    <xf numFmtId="0" fontId="14" fillId="0" borderId="0"/>
    <xf numFmtId="0" fontId="77" fillId="0" borderId="0" applyNumberFormat="0" applyFill="0" applyBorder="0" applyAlignment="0" applyProtection="0"/>
    <xf numFmtId="0" fontId="78" fillId="0" borderId="50" applyNumberFormat="0" applyFill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41" applyNumberFormat="0" applyFont="0" applyAlignment="0" applyProtection="0"/>
    <xf numFmtId="0" fontId="10" fillId="36" borderId="41" applyNumberFormat="0" applyFont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41" applyNumberFormat="0" applyFont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14" fillId="0" borderId="0"/>
    <xf numFmtId="0" fontId="14" fillId="3" borderId="0"/>
    <xf numFmtId="0" fontId="10" fillId="29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33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32" borderId="0" applyNumberFormat="0" applyBorder="0" applyAlignment="0" applyProtection="0"/>
    <xf numFmtId="0" fontId="10" fillId="17" borderId="0" applyNumberFormat="0" applyBorder="0" applyAlignment="0" applyProtection="0"/>
    <xf numFmtId="0" fontId="10" fillId="33" borderId="0" applyNumberFormat="0" applyBorder="0" applyAlignment="0" applyProtection="0"/>
    <xf numFmtId="0" fontId="10" fillId="24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20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5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16" borderId="0" applyNumberFormat="0" applyBorder="0" applyAlignment="0" applyProtection="0"/>
    <xf numFmtId="0" fontId="10" fillId="2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24" borderId="0" applyNumberFormat="0" applyBorder="0" applyAlignment="0" applyProtection="0"/>
    <xf numFmtId="0" fontId="10" fillId="20" borderId="0" applyNumberFormat="0" applyBorder="0" applyAlignment="0" applyProtection="0"/>
    <xf numFmtId="0" fontId="10" fillId="33" borderId="0" applyNumberFormat="0" applyBorder="0" applyAlignment="0" applyProtection="0"/>
    <xf numFmtId="0" fontId="10" fillId="28" borderId="0" applyNumberFormat="0" applyBorder="0" applyAlignment="0" applyProtection="0"/>
    <xf numFmtId="0" fontId="10" fillId="24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13" borderId="0" applyNumberFormat="0" applyBorder="0" applyAlignment="0" applyProtection="0"/>
    <xf numFmtId="0" fontId="10" fillId="29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29" borderId="0" applyNumberFormat="0" applyBorder="0" applyAlignment="0" applyProtection="0"/>
    <xf numFmtId="0" fontId="10" fillId="25" borderId="0" applyNumberFormat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55" fillId="14" borderId="0" applyNumberFormat="0" applyBorder="0" applyAlignment="0" applyProtection="0"/>
    <xf numFmtId="0" fontId="55" fillId="18" borderId="0" applyNumberFormat="0" applyBorder="0" applyAlignment="0" applyProtection="0"/>
    <xf numFmtId="0" fontId="55" fillId="22" borderId="0" applyNumberFormat="0" applyBorder="0" applyAlignment="0" applyProtection="0"/>
    <xf numFmtId="0" fontId="55" fillId="26" borderId="0" applyNumberFormat="0" applyBorder="0" applyAlignment="0" applyProtection="0"/>
    <xf numFmtId="0" fontId="55" fillId="30" borderId="0" applyNumberFormat="0" applyBorder="0" applyAlignment="0" applyProtection="0"/>
    <xf numFmtId="0" fontId="55" fillId="34" borderId="0" applyNumberFormat="0" applyBorder="0" applyAlignment="0" applyProtection="0"/>
    <xf numFmtId="0" fontId="63" fillId="0" borderId="0"/>
    <xf numFmtId="168" fontId="81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55" fillId="14" borderId="0" applyNumberFormat="0" applyBorder="0" applyAlignment="0" applyProtection="0"/>
    <xf numFmtId="0" fontId="55" fillId="18" borderId="0" applyNumberFormat="0" applyBorder="0" applyAlignment="0" applyProtection="0"/>
    <xf numFmtId="0" fontId="55" fillId="22" borderId="0" applyNumberFormat="0" applyBorder="0" applyAlignment="0" applyProtection="0"/>
    <xf numFmtId="0" fontId="55" fillId="26" borderId="0" applyNumberFormat="0" applyBorder="0" applyAlignment="0" applyProtection="0"/>
    <xf numFmtId="0" fontId="55" fillId="30" borderId="0" applyNumberFormat="0" applyBorder="0" applyAlignment="0" applyProtection="0"/>
    <xf numFmtId="0" fontId="55" fillId="34" borderId="0" applyNumberFormat="0" applyBorder="0" applyAlignment="0" applyProtection="0"/>
    <xf numFmtId="0" fontId="55" fillId="11" borderId="0" applyNumberFormat="0" applyBorder="0" applyAlignment="0" applyProtection="0"/>
    <xf numFmtId="0" fontId="55" fillId="15" borderId="0" applyNumberFormat="0" applyBorder="0" applyAlignment="0" applyProtection="0"/>
    <xf numFmtId="0" fontId="55" fillId="19" borderId="0" applyNumberFormat="0" applyBorder="0" applyAlignment="0" applyProtection="0"/>
    <xf numFmtId="0" fontId="55" fillId="23" borderId="0" applyNumberFormat="0" applyBorder="0" applyAlignment="0" applyProtection="0"/>
    <xf numFmtId="0" fontId="55" fillId="27" borderId="0" applyNumberFormat="0" applyBorder="0" applyAlignment="0" applyProtection="0"/>
    <xf numFmtId="0" fontId="55" fillId="31" borderId="0" applyNumberFormat="0" applyBorder="0" applyAlignment="0" applyProtection="0"/>
    <xf numFmtId="0" fontId="45" fillId="6" borderId="0" applyNumberFormat="0" applyBorder="0" applyAlignment="0" applyProtection="0"/>
    <xf numFmtId="0" fontId="49" fillId="9" borderId="30" applyNumberFormat="0" applyAlignment="0" applyProtection="0"/>
    <xf numFmtId="0" fontId="51" fillId="10" borderId="33" applyNumberFormat="0" applyAlignment="0" applyProtection="0"/>
    <xf numFmtId="0" fontId="53" fillId="0" borderId="0" applyNumberFormat="0" applyFill="0" applyBorder="0" applyAlignment="0" applyProtection="0"/>
    <xf numFmtId="0" fontId="44" fillId="5" borderId="0" applyNumberFormat="0" applyBorder="0" applyAlignment="0" applyProtection="0"/>
    <xf numFmtId="0" fontId="41" fillId="0" borderId="27" applyNumberFormat="0" applyFill="0" applyAlignment="0" applyProtection="0"/>
    <xf numFmtId="0" fontId="42" fillId="0" borderId="28" applyNumberFormat="0" applyFill="0" applyAlignment="0" applyProtection="0"/>
    <xf numFmtId="0" fontId="43" fillId="0" borderId="29" applyNumberFormat="0" applyFill="0" applyAlignment="0" applyProtection="0"/>
    <xf numFmtId="0" fontId="43" fillId="0" borderId="0" applyNumberFormat="0" applyFill="0" applyBorder="0" applyAlignment="0" applyProtection="0"/>
    <xf numFmtId="0" fontId="47" fillId="8" borderId="30" applyNumberFormat="0" applyAlignment="0" applyProtection="0"/>
    <xf numFmtId="0" fontId="50" fillId="0" borderId="32" applyNumberFormat="0" applyFill="0" applyAlignment="0" applyProtection="0"/>
    <xf numFmtId="164" fontId="63" fillId="0" borderId="0" applyFont="0" applyFill="0" applyBorder="0" applyAlignment="0" applyProtection="0"/>
    <xf numFmtId="0" fontId="8" fillId="36" borderId="41" applyNumberFormat="0" applyFont="0" applyAlignment="0" applyProtection="0"/>
    <xf numFmtId="0" fontId="8" fillId="36" borderId="41" applyNumberFormat="0" applyFont="0" applyAlignment="0" applyProtection="0"/>
    <xf numFmtId="0" fontId="8" fillId="36" borderId="41" applyNumberFormat="0" applyFont="0" applyAlignment="0" applyProtection="0"/>
    <xf numFmtId="0" fontId="8" fillId="36" borderId="41" applyNumberFormat="0" applyFont="0" applyAlignment="0" applyProtection="0"/>
    <xf numFmtId="0" fontId="46" fillId="7" borderId="0" applyNumberFormat="0" applyBorder="0" applyAlignment="0" applyProtection="0"/>
    <xf numFmtId="0" fontId="82" fillId="0" borderId="0"/>
    <xf numFmtId="0" fontId="6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8" fillId="9" borderId="31" applyNumberFormat="0" applyAlignment="0" applyProtection="0"/>
    <xf numFmtId="0" fontId="40" fillId="0" borderId="0" applyNumberFormat="0" applyFill="0" applyBorder="0" applyAlignment="0" applyProtection="0"/>
    <xf numFmtId="0" fontId="54" fillId="0" borderId="34" applyNumberFormat="0" applyFill="0" applyAlignment="0" applyProtection="0"/>
    <xf numFmtId="0" fontId="52" fillId="0" borderId="0" applyNumberForma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14" fillId="0" borderId="0" applyNumberFormat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41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17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5" fillId="0" borderId="0"/>
    <xf numFmtId="0" fontId="5" fillId="36" borderId="41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36" borderId="41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36" borderId="4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36" borderId="4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32" borderId="0" applyNumberFormat="0" applyBorder="0" applyAlignment="0" applyProtection="0"/>
    <xf numFmtId="0" fontId="3" fillId="36" borderId="41" applyNumberFormat="0" applyFont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4" fillId="3" borderId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0" borderId="0"/>
    <xf numFmtId="0" fontId="3" fillId="36" borderId="4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36" borderId="4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41" applyNumberFormat="0" applyFont="0" applyAlignment="0" applyProtection="0"/>
    <xf numFmtId="0" fontId="3" fillId="36" borderId="4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4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29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33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17" borderId="0" applyNumberFormat="0" applyBorder="0" applyAlignment="0" applyProtection="0"/>
    <xf numFmtId="0" fontId="3" fillId="33" borderId="0" applyNumberFormat="0" applyBorder="0" applyAlignment="0" applyProtection="0"/>
    <xf numFmtId="0" fontId="3" fillId="24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20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5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16" borderId="0" applyNumberFormat="0" applyBorder="0" applyAlignment="0" applyProtection="0"/>
    <xf numFmtId="0" fontId="3" fillId="2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24" borderId="0" applyNumberFormat="0" applyBorder="0" applyAlignment="0" applyProtection="0"/>
    <xf numFmtId="0" fontId="3" fillId="20" borderId="0" applyNumberFormat="0" applyBorder="0" applyAlignment="0" applyProtection="0"/>
    <xf numFmtId="0" fontId="3" fillId="33" borderId="0" applyNumberFormat="0" applyBorder="0" applyAlignment="0" applyProtection="0"/>
    <xf numFmtId="0" fontId="3" fillId="28" borderId="0" applyNumberFormat="0" applyBorder="0" applyAlignment="0" applyProtection="0"/>
    <xf numFmtId="0" fontId="3" fillId="24" borderId="0" applyNumberFormat="0" applyBorder="0" applyAlignment="0" applyProtection="0"/>
    <xf numFmtId="0" fontId="3" fillId="32" borderId="0" applyNumberFormat="0" applyBorder="0" applyAlignment="0" applyProtection="0"/>
    <xf numFmtId="0" fontId="3" fillId="28" borderId="0" applyNumberFormat="0" applyBorder="0" applyAlignment="0" applyProtection="0"/>
    <xf numFmtId="0" fontId="3" fillId="13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1" borderId="0" applyNumberFormat="0" applyBorder="0" applyAlignment="0" applyProtection="0"/>
    <xf numFmtId="0" fontId="3" fillId="33" borderId="0" applyNumberFormat="0" applyBorder="0" applyAlignment="0" applyProtection="0"/>
    <xf numFmtId="0" fontId="3" fillId="32" borderId="0" applyNumberFormat="0" applyBorder="0" applyAlignment="0" applyProtection="0"/>
    <xf numFmtId="0" fontId="3" fillId="29" borderId="0" applyNumberFormat="0" applyBorder="0" applyAlignment="0" applyProtection="0"/>
    <xf numFmtId="0" fontId="3" fillId="2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41" applyNumberFormat="0" applyFont="0" applyAlignment="0" applyProtection="0"/>
    <xf numFmtId="0" fontId="3" fillId="36" borderId="41" applyNumberFormat="0" applyFont="0" applyAlignment="0" applyProtection="0"/>
    <xf numFmtId="0" fontId="3" fillId="36" borderId="41" applyNumberFormat="0" applyFont="0" applyAlignment="0" applyProtection="0"/>
    <xf numFmtId="0" fontId="3" fillId="36" borderId="4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36" borderId="4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17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36" borderId="4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36" borderId="4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41" applyNumberFormat="0" applyFont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0" borderId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41" applyNumberFormat="0" applyFont="0" applyAlignment="0" applyProtection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29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0" fontId="2" fillId="24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33" borderId="0" applyNumberFormat="0" applyBorder="0" applyAlignment="0" applyProtection="0"/>
    <xf numFmtId="0" fontId="2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41" applyNumberFormat="0" applyFont="0" applyAlignment="0" applyProtection="0"/>
    <xf numFmtId="0" fontId="2" fillId="36" borderId="41" applyNumberFormat="0" applyFont="0" applyAlignment="0" applyProtection="0"/>
    <xf numFmtId="0" fontId="2" fillId="36" borderId="41" applyNumberFormat="0" applyFont="0" applyAlignment="0" applyProtection="0"/>
    <xf numFmtId="0" fontId="2" fillId="36" borderId="4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41" applyNumberFormat="0" applyFont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0" borderId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41" applyNumberFormat="0" applyFont="0" applyAlignment="0" applyProtection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29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0" fontId="2" fillId="24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33" borderId="0" applyNumberFormat="0" applyBorder="0" applyAlignment="0" applyProtection="0"/>
    <xf numFmtId="0" fontId="2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41" applyNumberFormat="0" applyFont="0" applyAlignment="0" applyProtection="0"/>
    <xf numFmtId="0" fontId="2" fillId="36" borderId="41" applyNumberFormat="0" applyFont="0" applyAlignment="0" applyProtection="0"/>
    <xf numFmtId="0" fontId="2" fillId="36" borderId="41" applyNumberFormat="0" applyFont="0" applyAlignment="0" applyProtection="0"/>
    <xf numFmtId="0" fontId="2" fillId="36" borderId="4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1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0" borderId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45" fillId="6" borderId="0" applyNumberFormat="0" applyBorder="0" applyAlignment="0" applyProtection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41" applyNumberFormat="0" applyFont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164" fontId="14" fillId="0" borderId="0" applyFont="0" applyFill="0" applyBorder="0" applyAlignment="0" applyProtection="0"/>
    <xf numFmtId="0" fontId="63" fillId="39" borderId="0" applyNumberFormat="0" applyBorder="0" applyAlignment="0" applyProtection="0"/>
    <xf numFmtId="0" fontId="63" fillId="38" borderId="0" applyNumberFormat="0" applyBorder="0" applyAlignment="0" applyProtection="0"/>
    <xf numFmtId="0" fontId="63" fillId="37" borderId="0" applyNumberFormat="0" applyBorder="0" applyAlignment="0" applyProtection="0"/>
    <xf numFmtId="164" fontId="14" fillId="0" borderId="0" applyFont="0" applyFill="0" applyBorder="0" applyAlignment="0" applyProtection="0"/>
    <xf numFmtId="0" fontId="1" fillId="33" borderId="0" applyNumberFormat="0" applyBorder="0" applyAlignment="0" applyProtection="0"/>
    <xf numFmtId="0" fontId="63" fillId="42" borderId="0" applyNumberFormat="0" applyBorder="0" applyAlignment="0" applyProtection="0"/>
    <xf numFmtId="0" fontId="63" fillId="40" borderId="0" applyNumberFormat="0" applyBorder="0" applyAlignment="0" applyProtection="0"/>
    <xf numFmtId="0" fontId="63" fillId="41" borderId="0" applyNumberFormat="0" applyBorder="0" applyAlignment="0" applyProtection="0"/>
    <xf numFmtId="0" fontId="63" fillId="40" borderId="0" applyNumberFormat="0" applyBorder="0" applyAlignment="0" applyProtection="0"/>
    <xf numFmtId="0" fontId="63" fillId="44" borderId="0" applyNumberFormat="0" applyBorder="0" applyAlignment="0" applyProtection="0"/>
    <xf numFmtId="0" fontId="64" fillId="48" borderId="0" applyNumberFormat="0" applyBorder="0" applyAlignment="0" applyProtection="0"/>
    <xf numFmtId="0" fontId="1" fillId="24" borderId="0" applyNumberFormat="0" applyBorder="0" applyAlignment="0" applyProtection="0"/>
    <xf numFmtId="0" fontId="64" fillId="45" borderId="0" applyNumberFormat="0" applyBorder="0" applyAlignment="0" applyProtection="0"/>
    <xf numFmtId="0" fontId="1" fillId="25" borderId="0" applyNumberFormat="0" applyBorder="0" applyAlignment="0" applyProtection="0"/>
    <xf numFmtId="0" fontId="64" fillId="44" borderId="0" applyNumberFormat="0" applyBorder="0" applyAlignment="0" applyProtection="0"/>
    <xf numFmtId="0" fontId="1" fillId="24" borderId="0" applyNumberFormat="0" applyBorder="0" applyAlignment="0" applyProtection="0"/>
    <xf numFmtId="0" fontId="64" fillId="47" borderId="0" applyNumberFormat="0" applyBorder="0" applyAlignment="0" applyProtection="0"/>
    <xf numFmtId="0" fontId="1" fillId="12" borderId="0" applyNumberFormat="0" applyBorder="0" applyAlignment="0" applyProtection="0"/>
    <xf numFmtId="0" fontId="64" fillId="50" borderId="0" applyNumberFormat="0" applyBorder="0" applyAlignment="0" applyProtection="0"/>
    <xf numFmtId="0" fontId="63" fillId="46" borderId="0" applyNumberFormat="0" applyBorder="0" applyAlignment="0" applyProtection="0"/>
    <xf numFmtId="0" fontId="1" fillId="21" borderId="0" applyNumberFormat="0" applyBorder="0" applyAlignment="0" applyProtection="0"/>
    <xf numFmtId="0" fontId="64" fillId="49" borderId="0" applyNumberFormat="0" applyBorder="0" applyAlignment="0" applyProtection="0"/>
    <xf numFmtId="0" fontId="63" fillId="43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0" borderId="0"/>
    <xf numFmtId="0" fontId="63" fillId="43" borderId="0" applyNumberFormat="0" applyBorder="0" applyAlignment="0" applyProtection="0"/>
    <xf numFmtId="0" fontId="63" fillId="45" borderId="0" applyNumberFormat="0" applyBorder="0" applyAlignment="0" applyProtection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6" fillId="55" borderId="42" applyNumberFormat="0" applyAlignment="0" applyProtection="0"/>
    <xf numFmtId="0" fontId="69" fillId="39" borderId="0" applyNumberFormat="0" applyBorder="0" applyAlignment="0" applyProtection="0"/>
    <xf numFmtId="0" fontId="73" fillId="42" borderId="42" applyNumberFormat="0" applyAlignment="0" applyProtection="0"/>
    <xf numFmtId="0" fontId="74" fillId="0" borderId="47" applyNumberFormat="0" applyFill="0" applyAlignment="0" applyProtection="0"/>
    <xf numFmtId="0" fontId="1" fillId="17" borderId="0" applyNumberFormat="0" applyBorder="0" applyAlignment="0" applyProtection="0"/>
    <xf numFmtId="0" fontId="79" fillId="0" borderId="0" applyNumberForma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41" applyNumberFormat="0" applyFont="0" applyAlignment="0" applyProtection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6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1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44" fillId="5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45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13" borderId="0" applyNumberFormat="0" applyBorder="0" applyAlignment="0" applyProtection="0"/>
    <xf numFmtId="0" fontId="44" fillId="5" borderId="0" applyNumberFormat="0" applyBorder="0" applyAlignment="0" applyProtection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41" applyNumberFormat="0" applyFont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4" fillId="3" borderId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9" borderId="0" applyNumberFormat="0" applyBorder="0" applyAlignment="0" applyProtection="0"/>
    <xf numFmtId="0" fontId="63" fillId="39" borderId="0" applyNumberFormat="0" applyBorder="0" applyAlignment="0" applyProtection="0"/>
    <xf numFmtId="0" fontId="63" fillId="38" borderId="0" applyNumberFormat="0" applyBorder="0" applyAlignment="0" applyProtection="0"/>
    <xf numFmtId="0" fontId="63" fillId="37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63" fillId="42" borderId="0" applyNumberFormat="0" applyBorder="0" applyAlignment="0" applyProtection="0"/>
    <xf numFmtId="0" fontId="1" fillId="17" borderId="0" applyNumberFormat="0" applyBorder="0" applyAlignment="0" applyProtection="0"/>
    <xf numFmtId="0" fontId="63" fillId="40" borderId="0" applyNumberFormat="0" applyBorder="0" applyAlignment="0" applyProtection="0"/>
    <xf numFmtId="0" fontId="63" fillId="41" borderId="0" applyNumberFormat="0" applyBorder="0" applyAlignment="0" applyProtection="0"/>
    <xf numFmtId="0" fontId="63" fillId="40" borderId="0" applyNumberFormat="0" applyBorder="0" applyAlignment="0" applyProtection="0"/>
    <xf numFmtId="0" fontId="63" fillId="44" borderId="0" applyNumberFormat="0" applyBorder="0" applyAlignment="0" applyProtection="0"/>
    <xf numFmtId="0" fontId="1" fillId="33" borderId="0" applyNumberFormat="0" applyBorder="0" applyAlignment="0" applyProtection="0"/>
    <xf numFmtId="0" fontId="64" fillId="48" borderId="0" applyNumberFormat="0" applyBorder="0" applyAlignment="0" applyProtection="0"/>
    <xf numFmtId="0" fontId="1" fillId="25" borderId="0" applyNumberFormat="0" applyBorder="0" applyAlignment="0" applyProtection="0"/>
    <xf numFmtId="0" fontId="64" fillId="45" borderId="0" applyNumberFormat="0" applyBorder="0" applyAlignment="0" applyProtection="0"/>
    <xf numFmtId="0" fontId="1" fillId="24" borderId="0" applyNumberFormat="0" applyBorder="0" applyAlignment="0" applyProtection="0"/>
    <xf numFmtId="0" fontId="64" fillId="44" borderId="0" applyNumberFormat="0" applyBorder="0" applyAlignment="0" applyProtection="0"/>
    <xf numFmtId="0" fontId="1" fillId="32" borderId="0" applyNumberFormat="0" applyBorder="0" applyAlignment="0" applyProtection="0"/>
    <xf numFmtId="0" fontId="64" fillId="47" borderId="0" applyNumberFormat="0" applyBorder="0" applyAlignment="0" applyProtection="0"/>
    <xf numFmtId="0" fontId="1" fillId="33" borderId="0" applyNumberFormat="0" applyBorder="0" applyAlignment="0" applyProtection="0"/>
    <xf numFmtId="0" fontId="64" fillId="50" borderId="0" applyNumberFormat="0" applyBorder="0" applyAlignment="0" applyProtection="0"/>
    <xf numFmtId="0" fontId="63" fillId="46" borderId="0" applyNumberFormat="0" applyBorder="0" applyAlignment="0" applyProtection="0"/>
    <xf numFmtId="0" fontId="1" fillId="16" borderId="0" applyNumberFormat="0" applyBorder="0" applyAlignment="0" applyProtection="0"/>
    <xf numFmtId="0" fontId="64" fillId="49" borderId="0" applyNumberFormat="0" applyBorder="0" applyAlignment="0" applyProtection="0"/>
    <xf numFmtId="0" fontId="63" fillId="43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0" borderId="0"/>
    <xf numFmtId="0" fontId="63" fillId="43" borderId="0" applyNumberFormat="0" applyBorder="0" applyAlignment="0" applyProtection="0"/>
    <xf numFmtId="0" fontId="63" fillId="45" borderId="0" applyNumberFormat="0" applyBorder="0" applyAlignment="0" applyProtection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6" fillId="55" borderId="42" applyNumberFormat="0" applyAlignment="0" applyProtection="0"/>
    <xf numFmtId="0" fontId="69" fillId="39" borderId="0" applyNumberFormat="0" applyBorder="0" applyAlignment="0" applyProtection="0"/>
    <xf numFmtId="0" fontId="73" fillId="42" borderId="42" applyNumberFormat="0" applyAlignment="0" applyProtection="0"/>
    <xf numFmtId="0" fontId="74" fillId="0" borderId="47" applyNumberFormat="0" applyFill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79" fillId="0" borderId="0" applyNumberFormat="0" applyFill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5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41" applyNumberFormat="0" applyFont="0" applyAlignment="0" applyProtection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6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1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44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1" fillId="10" borderId="33" applyNumberFormat="0" applyAlignment="0" applyProtection="0"/>
    <xf numFmtId="0" fontId="1" fillId="36" borderId="41" applyNumberFormat="0" applyFont="0" applyAlignment="0" applyProtection="0"/>
    <xf numFmtId="0" fontId="94" fillId="0" borderId="0"/>
    <xf numFmtId="0" fontId="1" fillId="29" borderId="0" applyNumberFormat="0" applyBorder="0" applyAlignment="0" applyProtection="0"/>
    <xf numFmtId="0" fontId="41" fillId="0" borderId="27" applyNumberFormat="0" applyFill="0" applyAlignment="0" applyProtection="0"/>
    <xf numFmtId="0" fontId="42" fillId="0" borderId="28" applyNumberFormat="0" applyFill="0" applyAlignment="0" applyProtection="0"/>
    <xf numFmtId="0" fontId="43" fillId="0" borderId="29" applyNumberFormat="0" applyFill="0" applyAlignment="0" applyProtection="0"/>
    <xf numFmtId="0" fontId="43" fillId="0" borderId="0" applyNumberFormat="0" applyFill="0" applyBorder="0" applyAlignment="0" applyProtection="0"/>
    <xf numFmtId="0" fontId="1" fillId="16" borderId="0" applyNumberFormat="0" applyBorder="0" applyAlignment="0" applyProtection="0"/>
    <xf numFmtId="0" fontId="54" fillId="0" borderId="34" applyNumberFormat="0" applyFill="0" applyAlignment="0" applyProtection="0"/>
    <xf numFmtId="0" fontId="48" fillId="9" borderId="31" applyNumberFormat="0" applyAlignment="0" applyProtection="0"/>
    <xf numFmtId="0" fontId="55" fillId="11" borderId="0" applyNumberFormat="0" applyBorder="0" applyAlignment="0" applyProtection="0"/>
    <xf numFmtId="0" fontId="55" fillId="15" borderId="0" applyNumberFormat="0" applyBorder="0" applyAlignment="0" applyProtection="0"/>
    <xf numFmtId="0" fontId="55" fillId="19" borderId="0" applyNumberFormat="0" applyBorder="0" applyAlignment="0" applyProtection="0"/>
    <xf numFmtId="0" fontId="55" fillId="23" borderId="0" applyNumberFormat="0" applyBorder="0" applyAlignment="0" applyProtection="0"/>
    <xf numFmtId="0" fontId="55" fillId="27" borderId="0" applyNumberFormat="0" applyBorder="0" applyAlignment="0" applyProtection="0"/>
    <xf numFmtId="0" fontId="55" fillId="31" borderId="0" applyNumberFormat="0" applyBorder="0" applyAlignment="0" applyProtection="0"/>
    <xf numFmtId="0" fontId="82" fillId="0" borderId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5" fillId="6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63" fillId="41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63" fillId="3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63" fillId="39" borderId="0" applyNumberFormat="0" applyBorder="0" applyAlignment="0" applyProtection="0"/>
    <xf numFmtId="0" fontId="63" fillId="38" borderId="0" applyNumberFormat="0" applyBorder="0" applyAlignment="0" applyProtection="0"/>
    <xf numFmtId="0" fontId="63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63" fillId="42" borderId="0" applyNumberFormat="0" applyBorder="0" applyAlignment="0" applyProtection="0"/>
    <xf numFmtId="0" fontId="1" fillId="21" borderId="0" applyNumberFormat="0" applyBorder="0" applyAlignment="0" applyProtection="0"/>
    <xf numFmtId="0" fontId="63" fillId="40" borderId="0" applyNumberFormat="0" applyBorder="0" applyAlignment="0" applyProtection="0"/>
    <xf numFmtId="0" fontId="63" fillId="41" borderId="0" applyNumberFormat="0" applyBorder="0" applyAlignment="0" applyProtection="0"/>
    <xf numFmtId="0" fontId="63" fillId="40" borderId="0" applyNumberFormat="0" applyBorder="0" applyAlignment="0" applyProtection="0"/>
    <xf numFmtId="0" fontId="63" fillId="44" borderId="0" applyNumberFormat="0" applyBorder="0" applyAlignment="0" applyProtection="0"/>
    <xf numFmtId="0" fontId="45" fillId="6" borderId="0" applyNumberFormat="0" applyBorder="0" applyAlignment="0" applyProtection="0"/>
    <xf numFmtId="0" fontId="1" fillId="24" borderId="0" applyNumberFormat="0" applyBorder="0" applyAlignment="0" applyProtection="0"/>
    <xf numFmtId="0" fontId="63" fillId="40" borderId="0" applyNumberFormat="0" applyBorder="0" applyAlignment="0" applyProtection="0"/>
    <xf numFmtId="0" fontId="63" fillId="39" borderId="0" applyNumberFormat="0" applyBorder="0" applyAlignment="0" applyProtection="0"/>
    <xf numFmtId="0" fontId="63" fillId="37" borderId="0" applyNumberFormat="0" applyBorder="0" applyAlignment="0" applyProtection="0"/>
    <xf numFmtId="0" fontId="63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63" fillId="46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63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63" fillId="43" borderId="0" applyNumberFormat="0" applyBorder="0" applyAlignment="0" applyProtection="0"/>
    <xf numFmtId="0" fontId="63" fillId="45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63" fillId="42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63" fillId="44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4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20" borderId="0" applyNumberFormat="0" applyBorder="0" applyAlignment="0" applyProtection="0"/>
    <xf numFmtId="0" fontId="44" fillId="5" borderId="0" applyNumberFormat="0" applyBorder="0" applyAlignment="0" applyProtection="0"/>
    <xf numFmtId="0" fontId="63" fillId="43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29" borderId="0" applyNumberFormat="0" applyBorder="0" applyAlignment="0" applyProtection="0"/>
    <xf numFmtId="0" fontId="63" fillId="45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1" fillId="28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63" fillId="43" borderId="0" applyNumberFormat="0" applyBorder="0" applyAlignment="0" applyProtection="0"/>
    <xf numFmtId="0" fontId="1" fillId="2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8" borderId="0" applyNumberFormat="0" applyBorder="0" applyAlignment="0" applyProtection="0"/>
    <xf numFmtId="0" fontId="63" fillId="46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45" fillId="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24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5" fillId="6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44" fillId="5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20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28" borderId="0" applyNumberFormat="0" applyBorder="0" applyAlignment="0" applyProtection="0"/>
    <xf numFmtId="0" fontId="1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28" borderId="0" applyNumberFormat="0" applyBorder="0" applyAlignment="0" applyProtection="0"/>
    <xf numFmtId="0" fontId="45" fillId="6" borderId="0" applyNumberFormat="0" applyBorder="0" applyAlignment="0" applyProtection="0"/>
    <xf numFmtId="0" fontId="1" fillId="20" borderId="0" applyNumberFormat="0" applyBorder="0" applyAlignment="0" applyProtection="0"/>
    <xf numFmtId="0" fontId="1" fillId="17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1" borderId="0" applyNumberFormat="0" applyBorder="0" applyAlignment="0" applyProtection="0"/>
    <xf numFmtId="0" fontId="44" fillId="5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4" fillId="3" borderId="0"/>
    <xf numFmtId="43" fontId="14" fillId="0" borderId="0" applyFont="0" applyFill="0" applyBorder="0" applyAlignment="0" applyProtection="0"/>
    <xf numFmtId="0" fontId="1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45" fillId="6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9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5" fillId="6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44" fillId="5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45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17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5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5" fillId="6" borderId="0" applyNumberFormat="0" applyBorder="0" applyAlignment="0" applyProtection="0"/>
    <xf numFmtId="0" fontId="1" fillId="16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33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21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44" fillId="5" borderId="0" applyNumberFormat="0" applyBorder="0" applyAlignment="0" applyProtection="0"/>
    <xf numFmtId="0" fontId="1" fillId="21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5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5" fillId="6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45" fillId="6" borderId="0" applyNumberFormat="0" applyBorder="0" applyAlignment="0" applyProtection="0"/>
    <xf numFmtId="0" fontId="1" fillId="29" borderId="0" applyNumberFormat="0" applyBorder="0" applyAlignment="0" applyProtection="0"/>
    <xf numFmtId="0" fontId="45" fillId="6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4" fillId="5" borderId="0" applyNumberFormat="0" applyBorder="0" applyAlignment="0" applyProtection="0"/>
    <xf numFmtId="0" fontId="1" fillId="29" borderId="0" applyNumberFormat="0" applyBorder="0" applyAlignment="0" applyProtection="0"/>
    <xf numFmtId="0" fontId="1" fillId="21" borderId="0" applyNumberFormat="0" applyBorder="0" applyAlignment="0" applyProtection="0"/>
    <xf numFmtId="0" fontId="44" fillId="5" borderId="0" applyNumberFormat="0" applyBorder="0" applyAlignment="0" applyProtection="0"/>
    <xf numFmtId="0" fontId="1" fillId="29" borderId="0" applyNumberFormat="0" applyBorder="0" applyAlignment="0" applyProtection="0"/>
    <xf numFmtId="0" fontId="1" fillId="17" borderId="0" applyNumberFormat="0" applyBorder="0" applyAlignment="0" applyProtection="0"/>
    <xf numFmtId="0" fontId="45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44" fillId="5" borderId="0" applyNumberFormat="0" applyBorder="0" applyAlignment="0" applyProtection="0"/>
    <xf numFmtId="0" fontId="1" fillId="16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33" borderId="0" applyNumberFormat="0" applyBorder="0" applyAlignment="0" applyProtection="0"/>
    <xf numFmtId="0" fontId="44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1" fillId="28" borderId="0" applyNumberFormat="0" applyBorder="0" applyAlignment="0" applyProtection="0"/>
    <xf numFmtId="0" fontId="44" fillId="5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21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16" borderId="0" applyNumberFormat="0" applyBorder="0" applyAlignment="0" applyProtection="0"/>
    <xf numFmtId="0" fontId="1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45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45" fillId="6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45" fillId="6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9" borderId="0" applyNumberFormat="0" applyBorder="0" applyAlignment="0" applyProtection="0"/>
    <xf numFmtId="0" fontId="45" fillId="6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44" fillId="5" borderId="0" applyNumberFormat="0" applyBorder="0" applyAlignment="0" applyProtection="0"/>
    <xf numFmtId="0" fontId="1" fillId="17" borderId="0" applyNumberFormat="0" applyBorder="0" applyAlignment="0" applyProtection="0"/>
    <xf numFmtId="0" fontId="1" fillId="29" borderId="0" applyNumberFormat="0" applyBorder="0" applyAlignment="0" applyProtection="0"/>
    <xf numFmtId="0" fontId="44" fillId="5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6" borderId="0" applyNumberFormat="0" applyBorder="0" applyAlignment="0" applyProtection="0"/>
    <xf numFmtId="0" fontId="45" fillId="6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21" borderId="0" applyNumberFormat="0" applyBorder="0" applyAlignment="0" applyProtection="0"/>
    <xf numFmtId="0" fontId="1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28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32" borderId="0" applyNumberFormat="0" applyBorder="0" applyAlignment="0" applyProtection="0"/>
    <xf numFmtId="0" fontId="45" fillId="6" borderId="0" applyNumberFormat="0" applyBorder="0" applyAlignment="0" applyProtection="0"/>
    <xf numFmtId="0" fontId="44" fillId="5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45" fillId="6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44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44" fillId="5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12" borderId="0" applyNumberFormat="0" applyBorder="0" applyAlignment="0" applyProtection="0"/>
    <xf numFmtId="0" fontId="44" fillId="5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45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45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45" fillId="6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44" fillId="5" borderId="0" applyNumberFormat="0" applyBorder="0" applyAlignment="0" applyProtection="0"/>
    <xf numFmtId="0" fontId="1" fillId="17" borderId="0" applyNumberFormat="0" applyBorder="0" applyAlignment="0" applyProtection="0"/>
    <xf numFmtId="0" fontId="44" fillId="5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6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45" fillId="6" borderId="0" applyNumberFormat="0" applyBorder="0" applyAlignment="0" applyProtection="0"/>
    <xf numFmtId="0" fontId="44" fillId="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45" fillId="6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13" borderId="0" applyNumberFormat="0" applyBorder="0" applyAlignment="0" applyProtection="0"/>
    <xf numFmtId="0" fontId="44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44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44" fillId="5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45" fillId="6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0" applyNumberFormat="0" applyBorder="0" applyAlignment="0" applyProtection="0"/>
    <xf numFmtId="0" fontId="44" fillId="5" borderId="0" applyNumberFormat="0" applyBorder="0" applyAlignment="0" applyProtection="0"/>
  </cellStyleXfs>
  <cellXfs count="481">
    <xf numFmtId="0" fontId="0" fillId="3" borderId="0" xfId="0"/>
    <xf numFmtId="0" fontId="16" fillId="0" borderId="0" xfId="2">
      <alignment horizontal="left"/>
    </xf>
    <xf numFmtId="0" fontId="21" fillId="3" borderId="0" xfId="0" applyFont="1"/>
    <xf numFmtId="0" fontId="20" fillId="3" borderId="0" xfId="0" applyFont="1"/>
    <xf numFmtId="0" fontId="23" fillId="3" borderId="0" xfId="0" applyFont="1"/>
    <xf numFmtId="0" fontId="15" fillId="2" borderId="0" xfId="1" applyFill="1"/>
    <xf numFmtId="0" fontId="0" fillId="2" borderId="0" xfId="0" applyFill="1"/>
    <xf numFmtId="0" fontId="16" fillId="2" borderId="0" xfId="2" applyFill="1">
      <alignment horizontal="left"/>
    </xf>
    <xf numFmtId="166" fontId="0" fillId="2" borderId="0" xfId="0" applyNumberFormat="1" applyFill="1"/>
    <xf numFmtId="0" fontId="21" fillId="2" borderId="0" xfId="0" applyFont="1" applyFill="1"/>
    <xf numFmtId="0" fontId="0" fillId="2" borderId="0" xfId="0" applyFill="1" applyAlignment="1">
      <alignment vertical="center"/>
    </xf>
    <xf numFmtId="3" fontId="0" fillId="2" borderId="0" xfId="0" applyNumberFormat="1" applyFill="1" applyAlignment="1">
      <alignment vertical="center"/>
    </xf>
    <xf numFmtId="0" fontId="18" fillId="2" borderId="0" xfId="6" applyFill="1"/>
    <xf numFmtId="3" fontId="0" fillId="2" borderId="0" xfId="0" applyNumberFormat="1" applyFill="1"/>
    <xf numFmtId="17" fontId="0" fillId="2" borderId="0" xfId="0" applyNumberForma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166" fontId="20" fillId="2" borderId="0" xfId="0" applyNumberFormat="1" applyFont="1" applyFill="1"/>
    <xf numFmtId="0" fontId="20" fillId="2" borderId="0" xfId="0" applyFont="1" applyFill="1"/>
    <xf numFmtId="0" fontId="23" fillId="2" borderId="0" xfId="0" applyFont="1" applyFill="1"/>
    <xf numFmtId="166" fontId="21" fillId="2" borderId="0" xfId="0" applyNumberFormat="1" applyFont="1" applyFill="1"/>
    <xf numFmtId="0" fontId="20" fillId="2" borderId="0" xfId="0" applyFont="1" applyFill="1" applyAlignment="1">
      <alignment horizontal="right"/>
    </xf>
    <xf numFmtId="0" fontId="18" fillId="2" borderId="0" xfId="0" applyFont="1" applyFill="1"/>
    <xf numFmtId="3" fontId="21" fillId="2" borderId="0" xfId="0" applyNumberFormat="1" applyFont="1" applyFill="1"/>
    <xf numFmtId="0" fontId="22" fillId="2" borderId="4" xfId="3" applyFill="1" applyBorder="1" applyAlignment="1">
      <alignment horizontal="right" vertical="top" wrapText="1"/>
    </xf>
    <xf numFmtId="0" fontId="22" fillId="2" borderId="3" xfId="3" applyFill="1" applyBorder="1" applyAlignment="1">
      <alignment horizontal="right" vertical="top" wrapText="1"/>
    </xf>
    <xf numFmtId="0" fontId="22" fillId="2" borderId="5" xfId="3" applyFill="1" applyBorder="1" applyAlignment="1">
      <alignment horizontal="right" vertical="top" wrapText="1"/>
    </xf>
    <xf numFmtId="0" fontId="22" fillId="2" borderId="5" xfId="3" applyFill="1" applyBorder="1">
      <alignment horizontal="right" vertical="center"/>
    </xf>
    <xf numFmtId="0" fontId="22" fillId="2" borderId="5" xfId="3" applyFill="1" applyBorder="1" applyAlignment="1">
      <alignment horizontal="right" vertical="top"/>
    </xf>
    <xf numFmtId="0" fontId="19" fillId="2" borderId="0" xfId="7" applyFont="1" applyFill="1"/>
    <xf numFmtId="0" fontId="22" fillId="2" borderId="3" xfId="3" applyFill="1" applyBorder="1" applyAlignment="1">
      <alignment horizontal="right" vertical="top"/>
    </xf>
    <xf numFmtId="0" fontId="17" fillId="2" borderId="2" xfId="4" applyFill="1">
      <alignment vertical="center"/>
    </xf>
    <xf numFmtId="1" fontId="21" fillId="2" borderId="2" xfId="5" applyFill="1"/>
    <xf numFmtId="0" fontId="22" fillId="2" borderId="7" xfId="3" applyFill="1" applyBorder="1" applyAlignment="1">
      <alignment horizontal="left" wrapText="1"/>
    </xf>
    <xf numFmtId="0" fontId="0" fillId="2" borderId="6" xfId="0" applyFill="1" applyBorder="1"/>
    <xf numFmtId="0" fontId="22" fillId="2" borderId="6" xfId="3" applyFill="1" applyBorder="1" applyAlignment="1"/>
    <xf numFmtId="0" fontId="22" fillId="2" borderId="2" xfId="3" applyFill="1" applyBorder="1" applyAlignment="1"/>
    <xf numFmtId="0" fontId="22" fillId="2" borderId="7" xfId="3" applyFill="1" applyBorder="1" applyAlignment="1"/>
    <xf numFmtId="0" fontId="22" fillId="2" borderId="6" xfId="3" applyFill="1" applyBorder="1" applyAlignment="1">
      <alignment wrapText="1"/>
    </xf>
    <xf numFmtId="0" fontId="22" fillId="2" borderId="2" xfId="3" applyFill="1" applyBorder="1" applyAlignment="1">
      <alignment wrapText="1"/>
    </xf>
    <xf numFmtId="3" fontId="20" fillId="2" borderId="0" xfId="0" applyNumberFormat="1" applyFont="1" applyFill="1"/>
    <xf numFmtId="3" fontId="17" fillId="2" borderId="0" xfId="4" quotePrefix="1" applyNumberFormat="1" applyFill="1" applyBorder="1" applyAlignment="1">
      <alignment horizontal="right" vertical="center"/>
    </xf>
    <xf numFmtId="3" fontId="17" fillId="2" borderId="0" xfId="4" applyNumberFormat="1" applyFill="1" applyBorder="1" applyAlignment="1">
      <alignment horizontal="right" vertical="center"/>
    </xf>
    <xf numFmtId="0" fontId="28" fillId="2" borderId="0" xfId="0" applyFont="1" applyFill="1"/>
    <xf numFmtId="0" fontId="29" fillId="2" borderId="0" xfId="6" applyFont="1" applyFill="1"/>
    <xf numFmtId="1" fontId="21" fillId="2" borderId="0" xfId="5" applyFill="1" applyBorder="1"/>
    <xf numFmtId="0" fontId="30" fillId="2" borderId="0" xfId="0" applyFont="1" applyFill="1"/>
    <xf numFmtId="166" fontId="21" fillId="2" borderId="0" xfId="5" applyNumberFormat="1" applyFill="1" applyBorder="1"/>
    <xf numFmtId="0" fontId="17" fillId="2" borderId="0" xfId="4" applyFill="1" applyBorder="1">
      <alignment vertical="center"/>
    </xf>
    <xf numFmtId="166" fontId="17" fillId="2" borderId="0" xfId="4" quotePrefix="1" applyNumberFormat="1" applyFill="1" applyBorder="1" applyAlignment="1">
      <alignment horizontal="right" vertical="center"/>
    </xf>
    <xf numFmtId="0" fontId="27" fillId="2" borderId="0" xfId="1" applyFont="1" applyFill="1"/>
    <xf numFmtId="0" fontId="27" fillId="0" borderId="0" xfId="1" applyFont="1"/>
    <xf numFmtId="0" fontId="22" fillId="2" borderId="9" xfId="3" applyFill="1" applyBorder="1" applyAlignment="1">
      <alignment horizontal="right" vertical="center" wrapText="1"/>
    </xf>
    <xf numFmtId="166" fontId="17" fillId="2" borderId="0" xfId="4" applyNumberFormat="1" applyFill="1" applyBorder="1">
      <alignment vertical="center"/>
    </xf>
    <xf numFmtId="166" fontId="17" fillId="2" borderId="0" xfId="4" applyNumberFormat="1" applyFill="1" applyBorder="1" applyAlignment="1">
      <alignment horizontal="right" vertical="center"/>
    </xf>
    <xf numFmtId="166" fontId="21" fillId="2" borderId="0" xfId="4" quotePrefix="1" applyNumberFormat="1" applyFont="1" applyFill="1" applyBorder="1" applyAlignment="1">
      <alignment horizontal="right" vertical="center"/>
    </xf>
    <xf numFmtId="0" fontId="22" fillId="2" borderId="12" xfId="3" applyFill="1" applyBorder="1" applyAlignment="1">
      <alignment horizontal="left"/>
    </xf>
    <xf numFmtId="0" fontId="22" fillId="2" borderId="8" xfId="3" applyFill="1" applyBorder="1" applyAlignment="1">
      <alignment horizontal="right" vertical="top" wrapText="1"/>
    </xf>
    <xf numFmtId="0" fontId="22" fillId="2" borderId="9" xfId="3" applyFill="1" applyBorder="1" applyAlignment="1">
      <alignment horizontal="right" vertical="top" wrapText="1"/>
    </xf>
    <xf numFmtId="0" fontId="22" fillId="2" borderId="10" xfId="3" applyFill="1" applyBorder="1" applyAlignment="1">
      <alignment horizontal="right" vertical="top" wrapText="1"/>
    </xf>
    <xf numFmtId="0" fontId="0" fillId="2" borderId="11" xfId="0" applyFill="1" applyBorder="1"/>
    <xf numFmtId="0" fontId="22" fillId="2" borderId="11" xfId="3" applyFill="1" applyBorder="1" applyAlignment="1"/>
    <xf numFmtId="0" fontId="22" fillId="2" borderId="0" xfId="3" applyFill="1" applyBorder="1" applyAlignment="1"/>
    <xf numFmtId="0" fontId="22" fillId="2" borderId="0" xfId="3" applyFill="1" applyBorder="1" applyAlignment="1">
      <alignment horizontal="left"/>
    </xf>
    <xf numFmtId="3" fontId="21" fillId="2" borderId="0" xfId="5" applyNumberFormat="1" applyFill="1" applyBorder="1"/>
    <xf numFmtId="0" fontId="22" fillId="2" borderId="6" xfId="3" applyFill="1" applyBorder="1" applyAlignment="1">
      <alignment vertical="center" wrapText="1"/>
    </xf>
    <xf numFmtId="0" fontId="22" fillId="2" borderId="7" xfId="0" applyFont="1" applyFill="1" applyBorder="1" applyAlignment="1">
      <alignment vertical="center" wrapText="1"/>
    </xf>
    <xf numFmtId="0" fontId="22" fillId="2" borderId="11" xfId="3" applyFill="1" applyBorder="1" applyAlignment="1">
      <alignment wrapText="1"/>
    </xf>
    <xf numFmtId="0" fontId="22" fillId="2" borderId="0" xfId="3" applyFill="1" applyBorder="1" applyAlignment="1">
      <alignment wrapText="1"/>
    </xf>
    <xf numFmtId="0" fontId="22" fillId="2" borderId="7" xfId="3" applyFill="1" applyBorder="1" applyAlignment="1">
      <alignment horizontal="left"/>
    </xf>
    <xf numFmtId="0" fontId="27" fillId="2" borderId="0" xfId="1" quotePrefix="1" applyFont="1" applyFill="1" applyAlignment="1">
      <alignment horizontal="left"/>
    </xf>
    <xf numFmtId="0" fontId="19" fillId="2" borderId="0" xfId="0" quotePrefix="1" applyFont="1" applyFill="1" applyAlignment="1">
      <alignment horizontal="left"/>
    </xf>
    <xf numFmtId="0" fontId="17" fillId="2" borderId="0" xfId="4" applyFill="1" applyBorder="1" applyAlignment="1">
      <alignment horizontal="left" vertical="center" indent="2"/>
    </xf>
    <xf numFmtId="166" fontId="17" fillId="2" borderId="2" xfId="4" applyNumberFormat="1" applyFill="1">
      <alignment vertical="center"/>
    </xf>
    <xf numFmtId="0" fontId="17" fillId="3" borderId="0" xfId="4" applyFill="1" applyBorder="1">
      <alignment vertical="center"/>
    </xf>
    <xf numFmtId="0" fontId="22" fillId="2" borderId="6" xfId="3" applyFill="1" applyBorder="1" applyAlignment="1">
      <alignment vertical="top" wrapText="1"/>
    </xf>
    <xf numFmtId="0" fontId="22" fillId="2" borderId="2" xfId="3" applyFill="1" applyBorder="1" applyAlignment="1">
      <alignment horizontal="right" vertical="top"/>
    </xf>
    <xf numFmtId="0" fontId="22" fillId="2" borderId="7" xfId="3" applyFill="1" applyBorder="1" applyAlignment="1">
      <alignment horizontal="right" vertical="top"/>
    </xf>
    <xf numFmtId="0" fontId="22" fillId="2" borderId="18" xfId="3" applyFill="1" applyBorder="1" applyAlignment="1"/>
    <xf numFmtId="0" fontId="22" fillId="2" borderId="17" xfId="3" applyFill="1" applyBorder="1" applyAlignment="1"/>
    <xf numFmtId="0" fontId="22" fillId="2" borderId="17" xfId="3" applyFill="1" applyBorder="1" applyAlignment="1">
      <alignment horizontal="left"/>
    </xf>
    <xf numFmtId="0" fontId="22" fillId="2" borderId="19" xfId="3" applyFill="1" applyBorder="1" applyAlignment="1"/>
    <xf numFmtId="0" fontId="0" fillId="2" borderId="20" xfId="0" applyFill="1" applyBorder="1"/>
    <xf numFmtId="0" fontId="31" fillId="2" borderId="0" xfId="0" applyFont="1" applyFill="1"/>
    <xf numFmtId="0" fontId="26" fillId="0" borderId="0" xfId="8" applyAlignment="1" applyProtection="1"/>
    <xf numFmtId="0" fontId="21" fillId="3" borderId="15" xfId="0" applyFont="1" applyBorder="1"/>
    <xf numFmtId="0" fontId="22" fillId="2" borderId="6" xfId="3" applyFill="1" applyBorder="1" applyAlignment="1">
      <alignment horizontal="left"/>
    </xf>
    <xf numFmtId="0" fontId="22" fillId="2" borderId="6" xfId="3" applyFill="1" applyBorder="1" applyAlignment="1">
      <alignment horizontal="left" wrapText="1"/>
    </xf>
    <xf numFmtId="0" fontId="22" fillId="0" borderId="6" xfId="3" applyBorder="1" applyAlignment="1"/>
    <xf numFmtId="0" fontId="22" fillId="0" borderId="4" xfId="3" applyBorder="1" applyAlignment="1">
      <alignment horizontal="right" vertical="top" wrapText="1"/>
    </xf>
    <xf numFmtId="0" fontId="22" fillId="3" borderId="8" xfId="0" applyFont="1" applyBorder="1" applyAlignment="1">
      <alignment horizontal="right"/>
    </xf>
    <xf numFmtId="0" fontId="22" fillId="0" borderId="2" xfId="3" applyBorder="1" applyAlignment="1"/>
    <xf numFmtId="0" fontId="22" fillId="0" borderId="3" xfId="3" applyBorder="1" applyAlignment="1">
      <alignment horizontal="right" vertical="top" wrapText="1"/>
    </xf>
    <xf numFmtId="0" fontId="22" fillId="3" borderId="10" xfId="0" applyFont="1" applyBorder="1" applyAlignment="1">
      <alignment horizontal="right"/>
    </xf>
    <xf numFmtId="0" fontId="22" fillId="0" borderId="7" xfId="3" applyBorder="1" applyAlignment="1"/>
    <xf numFmtId="0" fontId="22" fillId="0" borderId="5" xfId="3" applyBorder="1" applyAlignment="1">
      <alignment horizontal="right" vertical="top" wrapText="1"/>
    </xf>
    <xf numFmtId="0" fontId="22" fillId="3" borderId="9" xfId="0" applyFont="1" applyBorder="1" applyAlignment="1">
      <alignment horizontal="right"/>
    </xf>
    <xf numFmtId="0" fontId="17" fillId="0" borderId="2" xfId="4">
      <alignment vertical="center"/>
    </xf>
    <xf numFmtId="1" fontId="21" fillId="0" borderId="2" xfId="5"/>
    <xf numFmtId="166" fontId="23" fillId="3" borderId="0" xfId="0" applyNumberFormat="1" applyFont="1"/>
    <xf numFmtId="0" fontId="33" fillId="3" borderId="0" xfId="0" applyFont="1" applyAlignment="1">
      <alignment horizontal="right" vertical="top" wrapText="1"/>
    </xf>
    <xf numFmtId="0" fontId="14" fillId="2" borderId="2" xfId="4" applyFont="1" applyFill="1">
      <alignment vertical="center"/>
    </xf>
    <xf numFmtId="0" fontId="21" fillId="2" borderId="0" xfId="4" applyFont="1" applyFill="1" applyBorder="1">
      <alignment vertical="center"/>
    </xf>
    <xf numFmtId="0" fontId="14" fillId="3" borderId="0" xfId="0" applyFont="1"/>
    <xf numFmtId="0" fontId="14" fillId="2" borderId="0" xfId="4" applyFont="1" applyFill="1" applyBorder="1" applyAlignment="1">
      <alignment horizontal="left" vertical="center" indent="2"/>
    </xf>
    <xf numFmtId="0" fontId="0" fillId="3" borderId="0" xfId="0" applyAlignment="1">
      <alignment horizontal="left"/>
    </xf>
    <xf numFmtId="166" fontId="21" fillId="2" borderId="0" xfId="4" applyNumberFormat="1" applyFont="1" applyFill="1" applyBorder="1" applyAlignment="1">
      <alignment horizontal="right" vertical="center"/>
    </xf>
    <xf numFmtId="3" fontId="35" fillId="2" borderId="0" xfId="0" applyNumberFormat="1" applyFont="1" applyFill="1"/>
    <xf numFmtId="0" fontId="35" fillId="2" borderId="0" xfId="0" applyFont="1" applyFill="1"/>
    <xf numFmtId="0" fontId="0" fillId="3" borderId="0" xfId="0" applyAlignment="1" applyProtection="1">
      <alignment horizontal="right"/>
      <protection locked="0"/>
    </xf>
    <xf numFmtId="0" fontId="0" fillId="0" borderId="0" xfId="0" applyFill="1"/>
    <xf numFmtId="0" fontId="20" fillId="3" borderId="0" xfId="0" applyFont="1" applyAlignment="1">
      <alignment horizontal="right"/>
    </xf>
    <xf numFmtId="0" fontId="27" fillId="3" borderId="0" xfId="1" applyFont="1" applyFill="1"/>
    <xf numFmtId="0" fontId="16" fillId="3" borderId="0" xfId="2" applyFill="1">
      <alignment horizontal="left"/>
    </xf>
    <xf numFmtId="0" fontId="22" fillId="3" borderId="13" xfId="3" applyFill="1" applyBorder="1" applyAlignment="1">
      <alignment horizontal="right" vertical="center" wrapText="1"/>
    </xf>
    <xf numFmtId="165" fontId="20" fillId="3" borderId="0" xfId="0" applyNumberFormat="1" applyFont="1"/>
    <xf numFmtId="3" fontId="0" fillId="3" borderId="0" xfId="0" applyNumberFormat="1"/>
    <xf numFmtId="0" fontId="22" fillId="3" borderId="3" xfId="3" applyFill="1" applyBorder="1" applyAlignment="1">
      <alignment horizontal="right" vertical="top"/>
    </xf>
    <xf numFmtId="0" fontId="22" fillId="3" borderId="3" xfId="3" applyFill="1" applyBorder="1" applyAlignment="1">
      <alignment horizontal="right" vertical="top" wrapText="1"/>
    </xf>
    <xf numFmtId="0" fontId="22" fillId="3" borderId="10" xfId="3" applyFill="1" applyBorder="1" applyAlignment="1">
      <alignment horizontal="right" vertical="top" wrapText="1"/>
    </xf>
    <xf numFmtId="0" fontId="22" fillId="3" borderId="5" xfId="3" applyFill="1" applyBorder="1" applyAlignment="1">
      <alignment horizontal="right" vertical="top"/>
    </xf>
    <xf numFmtId="0" fontId="22" fillId="3" borderId="5" xfId="3" applyFill="1" applyBorder="1" applyAlignment="1">
      <alignment horizontal="right" vertical="top" wrapText="1"/>
    </xf>
    <xf numFmtId="0" fontId="22" fillId="3" borderId="9" xfId="3" applyFill="1" applyBorder="1" applyAlignment="1">
      <alignment horizontal="right" vertical="top" wrapText="1"/>
    </xf>
    <xf numFmtId="0" fontId="14" fillId="0" borderId="2" xfId="4" applyFont="1">
      <alignment vertical="center"/>
    </xf>
    <xf numFmtId="0" fontId="14" fillId="2" borderId="17" xfId="4" applyFont="1" applyFill="1" applyBorder="1">
      <alignment vertical="center"/>
    </xf>
    <xf numFmtId="0" fontId="22" fillId="3" borderId="11" xfId="3" applyFill="1" applyBorder="1" applyAlignment="1"/>
    <xf numFmtId="0" fontId="22" fillId="3" borderId="4" xfId="3" applyFill="1" applyBorder="1" applyAlignment="1">
      <alignment vertical="top" wrapText="1"/>
    </xf>
    <xf numFmtId="0" fontId="22" fillId="3" borderId="0" xfId="3" applyFill="1" applyBorder="1" applyAlignment="1"/>
    <xf numFmtId="0" fontId="22" fillId="3" borderId="0" xfId="3" applyFill="1" applyBorder="1" applyAlignment="1">
      <alignment horizontal="left"/>
    </xf>
    <xf numFmtId="0" fontId="22" fillId="3" borderId="12" xfId="3" applyFill="1" applyBorder="1" applyAlignment="1"/>
    <xf numFmtId="0" fontId="14" fillId="3" borderId="2" xfId="4" applyFont="1" applyFill="1">
      <alignment vertical="center"/>
    </xf>
    <xf numFmtId="1" fontId="21" fillId="3" borderId="0" xfId="5" applyFill="1" applyBorder="1"/>
    <xf numFmtId="166" fontId="21" fillId="3" borderId="0" xfId="5" applyNumberFormat="1" applyFill="1" applyBorder="1"/>
    <xf numFmtId="0" fontId="19" fillId="3" borderId="0" xfId="0" applyFont="1"/>
    <xf numFmtId="0" fontId="20" fillId="0" borderId="0" xfId="7"/>
    <xf numFmtId="0" fontId="39" fillId="0" borderId="0" xfId="0" applyFont="1" applyFill="1" applyAlignment="1">
      <alignment vertical="center"/>
    </xf>
    <xf numFmtId="166" fontId="21" fillId="2" borderId="0" xfId="4" applyNumberFormat="1" applyFont="1" applyFill="1" applyBorder="1">
      <alignment vertical="center"/>
    </xf>
    <xf numFmtId="0" fontId="21" fillId="0" borderId="0" xfId="0" applyFont="1" applyFill="1"/>
    <xf numFmtId="0" fontId="14" fillId="2" borderId="2" xfId="50" applyFill="1">
      <alignment vertical="center"/>
    </xf>
    <xf numFmtId="0" fontId="14" fillId="2" borderId="0" xfId="0" applyFont="1" applyFill="1"/>
    <xf numFmtId="165" fontId="20" fillId="2" borderId="0" xfId="0" applyNumberFormat="1" applyFont="1" applyFill="1"/>
    <xf numFmtId="166" fontId="0" fillId="3" borderId="0" xfId="0" applyNumberFormat="1"/>
    <xf numFmtId="166" fontId="21" fillId="2" borderId="0" xfId="0" applyNumberFormat="1" applyFont="1" applyFill="1" applyAlignment="1">
      <alignment vertical="center"/>
    </xf>
    <xf numFmtId="1" fontId="20" fillId="2" borderId="0" xfId="0" applyNumberFormat="1" applyFont="1" applyFill="1"/>
    <xf numFmtId="3" fontId="14" fillId="2" borderId="0" xfId="50" applyNumberFormat="1" applyFill="1" applyBorder="1">
      <alignment vertical="center"/>
    </xf>
    <xf numFmtId="166" fontId="14" fillId="2" borderId="0" xfId="0" applyNumberFormat="1" applyFont="1" applyFill="1"/>
    <xf numFmtId="3" fontId="21" fillId="2" borderId="0" xfId="0" applyNumberFormat="1" applyFont="1" applyFill="1" applyAlignment="1">
      <alignment vertical="center"/>
    </xf>
    <xf numFmtId="3" fontId="21" fillId="2" borderId="2" xfId="0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right" vertical="center"/>
    </xf>
    <xf numFmtId="0" fontId="56" fillId="3" borderId="0" xfId="0" applyFont="1"/>
    <xf numFmtId="3" fontId="14" fillId="3" borderId="0" xfId="50" applyNumberFormat="1" applyFill="1" applyBorder="1" applyAlignment="1">
      <alignment horizontal="right" vertical="center"/>
    </xf>
    <xf numFmtId="0" fontId="21" fillId="2" borderId="11" xfId="4" applyFont="1" applyFill="1" applyBorder="1">
      <alignment vertical="center"/>
    </xf>
    <xf numFmtId="0" fontId="26" fillId="2" borderId="0" xfId="8" applyFill="1" applyAlignment="1" applyProtection="1"/>
    <xf numFmtId="0" fontId="21" fillId="2" borderId="2" xfId="4" applyFont="1" applyFill="1">
      <alignment vertical="center"/>
    </xf>
    <xf numFmtId="3" fontId="17" fillId="3" borderId="2" xfId="4" applyNumberFormat="1" applyFill="1">
      <alignment vertical="center"/>
    </xf>
    <xf numFmtId="3" fontId="14" fillId="0" borderId="0" xfId="4" applyNumberFormat="1" applyFont="1" applyBorder="1" applyAlignment="1">
      <alignment horizontal="right" vertical="center"/>
    </xf>
    <xf numFmtId="3" fontId="21" fillId="2" borderId="10" xfId="4" quotePrefix="1" applyNumberFormat="1" applyFont="1" applyFill="1" applyBorder="1" applyAlignment="1">
      <alignment horizontal="right" vertical="center"/>
    </xf>
    <xf numFmtId="0" fontId="16" fillId="2" borderId="0" xfId="2" applyFill="1" applyAlignment="1"/>
    <xf numFmtId="167" fontId="0" fillId="3" borderId="0" xfId="0" applyNumberFormat="1"/>
    <xf numFmtId="3" fontId="0" fillId="3" borderId="0" xfId="0" applyNumberFormat="1" applyAlignment="1" applyProtection="1">
      <alignment horizontal="right"/>
      <protection locked="0"/>
    </xf>
    <xf numFmtId="0" fontId="21" fillId="0" borderId="20" xfId="0" applyFont="1" applyFill="1" applyBorder="1"/>
    <xf numFmtId="0" fontId="21" fillId="2" borderId="20" xfId="0" applyFont="1" applyFill="1" applyBorder="1"/>
    <xf numFmtId="0" fontId="22" fillId="2" borderId="36" xfId="3" applyFill="1" applyBorder="1" applyAlignment="1">
      <alignment horizontal="right" wrapText="1"/>
    </xf>
    <xf numFmtId="4" fontId="0" fillId="3" borderId="0" xfId="0" applyNumberFormat="1"/>
    <xf numFmtId="4" fontId="0" fillId="2" borderId="0" xfId="0" applyNumberFormat="1" applyFill="1"/>
    <xf numFmtId="41" fontId="21" fillId="2" borderId="0" xfId="50" applyNumberFormat="1" applyFont="1" applyFill="1" applyBorder="1">
      <alignment vertical="center"/>
    </xf>
    <xf numFmtId="3" fontId="14" fillId="0" borderId="8" xfId="4" applyNumberFormat="1" applyFont="1" applyBorder="1" applyAlignment="1">
      <alignment horizontal="left" vertical="center"/>
    </xf>
    <xf numFmtId="0" fontId="22" fillId="2" borderId="8" xfId="3" applyFill="1" applyBorder="1" applyAlignment="1">
      <alignment horizontal="left" wrapText="1"/>
    </xf>
    <xf numFmtId="0" fontId="22" fillId="2" borderId="8" xfId="3" applyFill="1" applyBorder="1" applyAlignment="1">
      <alignment horizontal="right" wrapText="1"/>
    </xf>
    <xf numFmtId="3" fontId="14" fillId="0" borderId="0" xfId="4" applyNumberFormat="1" applyFont="1" applyBorder="1" applyAlignment="1">
      <alignment horizontal="left" vertical="center"/>
    </xf>
    <xf numFmtId="3" fontId="20" fillId="3" borderId="0" xfId="0" applyNumberFormat="1" applyFont="1"/>
    <xf numFmtId="3" fontId="0" fillId="0" borderId="0" xfId="0" applyNumberFormat="1" applyFill="1"/>
    <xf numFmtId="166" fontId="38" fillId="2" borderId="0" xfId="4" applyNumberFormat="1" applyFont="1" applyFill="1" applyBorder="1">
      <alignment vertical="center"/>
    </xf>
    <xf numFmtId="0" fontId="21" fillId="2" borderId="0" xfId="50" applyFont="1" applyFill="1" applyBorder="1">
      <alignment vertical="center"/>
    </xf>
    <xf numFmtId="41" fontId="21" fillId="0" borderId="0" xfId="0" applyNumberFormat="1" applyFont="1" applyFill="1"/>
    <xf numFmtId="3" fontId="21" fillId="3" borderId="0" xfId="0" applyNumberFormat="1" applyFont="1" applyAlignment="1">
      <alignment horizontal="right" vertical="center"/>
    </xf>
    <xf numFmtId="3" fontId="21" fillId="4" borderId="0" xfId="0" applyNumberFormat="1" applyFont="1" applyFill="1" applyAlignment="1">
      <alignment horizontal="right" vertical="center"/>
    </xf>
    <xf numFmtId="3" fontId="21" fillId="35" borderId="0" xfId="50" applyNumberFormat="1" applyFont="1" applyFill="1" applyBorder="1">
      <alignment vertical="center"/>
    </xf>
    <xf numFmtId="0" fontId="85" fillId="2" borderId="0" xfId="0" applyFont="1" applyFill="1"/>
    <xf numFmtId="0" fontId="86" fillId="2" borderId="0" xfId="0" applyFont="1" applyFill="1"/>
    <xf numFmtId="3" fontId="86" fillId="2" borderId="0" xfId="0" applyNumberFormat="1" applyFont="1" applyFill="1"/>
    <xf numFmtId="0" fontId="88" fillId="2" borderId="5" xfId="3" applyFont="1" applyFill="1" applyBorder="1">
      <alignment horizontal="right" vertical="center"/>
    </xf>
    <xf numFmtId="41" fontId="21" fillId="2" borderId="0" xfId="50" quotePrefix="1" applyNumberFormat="1" applyFont="1" applyFill="1" applyBorder="1" applyAlignment="1">
      <alignment horizontal="right" vertical="center"/>
    </xf>
    <xf numFmtId="41" fontId="21" fillId="0" borderId="0" xfId="50" applyNumberFormat="1" applyFont="1" applyBorder="1" applyAlignment="1">
      <alignment horizontal="right" vertical="center"/>
    </xf>
    <xf numFmtId="3" fontId="21" fillId="2" borderId="0" xfId="4" quotePrefix="1" applyNumberFormat="1" applyFont="1" applyFill="1" applyBorder="1" applyAlignment="1">
      <alignment horizontal="right" vertical="center"/>
    </xf>
    <xf numFmtId="0" fontId="20" fillId="0" borderId="0" xfId="0" applyFont="1" applyFill="1"/>
    <xf numFmtId="3" fontId="14" fillId="2" borderId="2" xfId="0" applyNumberFormat="1" applyFont="1" applyFill="1" applyBorder="1" applyAlignment="1">
      <alignment vertical="center"/>
    </xf>
    <xf numFmtId="3" fontId="14" fillId="2" borderId="10" xfId="0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vertical="center"/>
    </xf>
    <xf numFmtId="3" fontId="14" fillId="0" borderId="0" xfId="0" applyNumberFormat="1" applyFont="1" applyFill="1" applyAlignment="1">
      <alignment vertical="center"/>
    </xf>
    <xf numFmtId="3" fontId="14" fillId="3" borderId="0" xfId="0" applyNumberFormat="1" applyFont="1"/>
    <xf numFmtId="0" fontId="14" fillId="2" borderId="6" xfId="0" applyFont="1" applyFill="1" applyBorder="1"/>
    <xf numFmtId="3" fontId="14" fillId="2" borderId="0" xfId="0" applyNumberFormat="1" applyFont="1" applyFill="1"/>
    <xf numFmtId="1" fontId="20" fillId="3" borderId="0" xfId="0" applyNumberFormat="1" applyFont="1"/>
    <xf numFmtId="3" fontId="14" fillId="0" borderId="2" xfId="4" applyNumberFormat="1" applyFont="1" applyAlignment="1">
      <alignment horizontal="right" vertical="center"/>
    </xf>
    <xf numFmtId="3" fontId="14" fillId="0" borderId="2" xfId="4" applyNumberFormat="1" applyFont="1">
      <alignment vertical="center"/>
    </xf>
    <xf numFmtId="3" fontId="21" fillId="0" borderId="17" xfId="5" applyNumberFormat="1" applyBorder="1"/>
    <xf numFmtId="3" fontId="21" fillId="0" borderId="26" xfId="5" applyNumberFormat="1" applyBorder="1"/>
    <xf numFmtId="0" fontId="14" fillId="3" borderId="17" xfId="4" applyFont="1" applyFill="1" applyBorder="1">
      <alignment vertical="center"/>
    </xf>
    <xf numFmtId="3" fontId="14" fillId="35" borderId="17" xfId="50" applyNumberFormat="1" applyFill="1" applyBorder="1" applyAlignment="1">
      <alignment horizontal="right" vertical="center"/>
    </xf>
    <xf numFmtId="3" fontId="14" fillId="3" borderId="17" xfId="4" applyNumberFormat="1" applyFont="1" applyFill="1" applyBorder="1" applyAlignment="1">
      <alignment horizontal="right" vertical="center"/>
    </xf>
    <xf numFmtId="3" fontId="17" fillId="3" borderId="2" xfId="4" quotePrefix="1" applyNumberFormat="1" applyFill="1" applyAlignment="1">
      <alignment horizontal="right" vertical="center"/>
    </xf>
    <xf numFmtId="3" fontId="17" fillId="3" borderId="0" xfId="4" applyNumberFormat="1" applyFill="1" applyBorder="1">
      <alignment vertical="center"/>
    </xf>
    <xf numFmtId="3" fontId="14" fillId="3" borderId="2" xfId="4" applyNumberFormat="1" applyFont="1" applyFill="1" applyAlignment="1">
      <alignment horizontal="right" vertical="center"/>
    </xf>
    <xf numFmtId="3" fontId="14" fillId="3" borderId="0" xfId="4" applyNumberFormat="1" applyFont="1" applyFill="1" applyBorder="1" applyAlignment="1">
      <alignment horizontal="right" vertical="center"/>
    </xf>
    <xf numFmtId="3" fontId="21" fillId="3" borderId="0" xfId="5" applyNumberFormat="1" applyFill="1" applyBorder="1"/>
    <xf numFmtId="0" fontId="20" fillId="3" borderId="0" xfId="7" applyFill="1"/>
    <xf numFmtId="0" fontId="18" fillId="0" borderId="0" xfId="6"/>
    <xf numFmtId="0" fontId="20" fillId="0" borderId="0" xfId="0" applyFont="1" applyFill="1" applyAlignment="1">
      <alignment horizontal="left" vertical="center" wrapText="1"/>
    </xf>
    <xf numFmtId="166" fontId="20" fillId="0" borderId="0" xfId="0" applyNumberFormat="1" applyFont="1" applyFill="1"/>
    <xf numFmtId="0" fontId="18" fillId="3" borderId="0" xfId="6" applyFill="1"/>
    <xf numFmtId="0" fontId="14" fillId="3" borderId="0" xfId="4" applyFont="1" applyFill="1" applyBorder="1">
      <alignment vertical="center"/>
    </xf>
    <xf numFmtId="0" fontId="21" fillId="3" borderId="0" xfId="4" applyFont="1" applyFill="1" applyBorder="1">
      <alignment vertical="center"/>
    </xf>
    <xf numFmtId="167" fontId="21" fillId="3" borderId="2" xfId="0" applyNumberFormat="1" applyFont="1" applyBorder="1" applyAlignment="1">
      <alignment vertical="center"/>
    </xf>
    <xf numFmtId="167" fontId="0" fillId="3" borderId="2" xfId="0" applyNumberFormat="1" applyBorder="1" applyAlignment="1">
      <alignment vertical="center"/>
    </xf>
    <xf numFmtId="167" fontId="0" fillId="3" borderId="10" xfId="0" applyNumberFormat="1" applyBorder="1" applyAlignment="1">
      <alignment vertical="center"/>
    </xf>
    <xf numFmtId="167" fontId="21" fillId="3" borderId="0" xfId="0" applyNumberFormat="1" applyFont="1" applyAlignment="1">
      <alignment vertical="center"/>
    </xf>
    <xf numFmtId="167" fontId="0" fillId="3" borderId="2" xfId="0" applyNumberFormat="1" applyBorder="1" applyAlignment="1">
      <alignment horizontal="right" vertical="center"/>
    </xf>
    <xf numFmtId="167" fontId="14" fillId="3" borderId="2" xfId="0" applyNumberFormat="1" applyFont="1" applyBorder="1" applyAlignment="1">
      <alignment horizontal="right" vertical="center"/>
    </xf>
    <xf numFmtId="167" fontId="21" fillId="3" borderId="2" xfId="0" applyNumberFormat="1" applyFont="1" applyBorder="1" applyAlignment="1">
      <alignment horizontal="right" vertical="center"/>
    </xf>
    <xf numFmtId="167" fontId="14" fillId="3" borderId="2" xfId="0" applyNumberFormat="1" applyFont="1" applyBorder="1" applyAlignment="1">
      <alignment vertical="center"/>
    </xf>
    <xf numFmtId="167" fontId="14" fillId="3" borderId="10" xfId="0" applyNumberFormat="1" applyFont="1" applyBorder="1" applyAlignment="1">
      <alignment horizontal="right" vertical="center"/>
    </xf>
    <xf numFmtId="3" fontId="14" fillId="2" borderId="0" xfId="0" applyNumberFormat="1" applyFont="1" applyFill="1" applyAlignment="1">
      <alignment vertical="center"/>
    </xf>
    <xf numFmtId="3" fontId="21" fillId="2" borderId="10" xfId="0" applyNumberFormat="1" applyFont="1" applyFill="1" applyBorder="1" applyAlignment="1">
      <alignment vertical="center"/>
    </xf>
    <xf numFmtId="0" fontId="22" fillId="3" borderId="5" xfId="3" applyFill="1" applyBorder="1" applyAlignment="1">
      <alignment horizontal="right" wrapText="1"/>
    </xf>
    <xf numFmtId="0" fontId="22" fillId="2" borderId="10" xfId="3" applyFill="1" applyBorder="1" applyAlignment="1">
      <alignment horizontal="right" vertical="top"/>
    </xf>
    <xf numFmtId="3" fontId="0" fillId="3" borderId="17" xfId="0" applyNumberFormat="1" applyBorder="1" applyAlignment="1">
      <alignment horizontal="right" vertical="center"/>
    </xf>
    <xf numFmtId="166" fontId="14" fillId="3" borderId="16" xfId="0" applyNumberFormat="1" applyFont="1" applyBorder="1" applyAlignment="1">
      <alignment horizontal="right" vertical="center"/>
    </xf>
    <xf numFmtId="3" fontId="0" fillId="3" borderId="35" xfId="0" applyNumberFormat="1" applyBorder="1" applyAlignment="1">
      <alignment horizontal="right" vertical="center"/>
    </xf>
    <xf numFmtId="3" fontId="0" fillId="3" borderId="26" xfId="0" applyNumberFormat="1" applyBorder="1" applyAlignment="1">
      <alignment horizontal="right" vertical="center"/>
    </xf>
    <xf numFmtId="166" fontId="14" fillId="3" borderId="26" xfId="0" applyNumberFormat="1" applyFont="1" applyBorder="1" applyAlignment="1">
      <alignment horizontal="right" vertical="center"/>
    </xf>
    <xf numFmtId="3" fontId="14" fillId="35" borderId="35" xfId="50" applyNumberFormat="1" applyFill="1" applyBorder="1" applyAlignment="1">
      <alignment horizontal="right" vertical="center"/>
    </xf>
    <xf numFmtId="3" fontId="14" fillId="35" borderId="26" xfId="50" applyNumberFormat="1" applyFill="1" applyBorder="1" applyAlignment="1">
      <alignment horizontal="right" vertical="center"/>
    </xf>
    <xf numFmtId="3" fontId="21" fillId="35" borderId="17" xfId="50" applyNumberFormat="1" applyFont="1" applyFill="1" applyBorder="1" applyAlignment="1">
      <alignment horizontal="right" vertical="center"/>
    </xf>
    <xf numFmtId="3" fontId="21" fillId="35" borderId="26" xfId="50" applyNumberFormat="1" applyFont="1" applyFill="1" applyBorder="1" applyAlignment="1">
      <alignment horizontal="right" vertical="center"/>
    </xf>
    <xf numFmtId="0" fontId="21" fillId="2" borderId="6" xfId="4" applyFont="1" applyFill="1" applyBorder="1">
      <alignment vertical="center"/>
    </xf>
    <xf numFmtId="3" fontId="21" fillId="3" borderId="2" xfId="4" quotePrefix="1" applyNumberFormat="1" applyFont="1" applyFill="1" applyAlignment="1">
      <alignment horizontal="right" vertical="center"/>
    </xf>
    <xf numFmtId="3" fontId="21" fillId="3" borderId="2" xfId="4" applyNumberFormat="1" applyFont="1" applyFill="1">
      <alignment vertical="center"/>
    </xf>
    <xf numFmtId="3" fontId="21" fillId="3" borderId="0" xfId="4" applyNumberFormat="1" applyFont="1" applyFill="1" applyBorder="1">
      <alignment vertical="center"/>
    </xf>
    <xf numFmtId="165" fontId="86" fillId="2" borderId="0" xfId="0" applyNumberFormat="1" applyFont="1" applyFill="1"/>
    <xf numFmtId="3" fontId="21" fillId="0" borderId="2" xfId="0" applyNumberFormat="1" applyFont="1" applyFill="1" applyBorder="1" applyAlignment="1">
      <alignment vertical="center"/>
    </xf>
    <xf numFmtId="3" fontId="21" fillId="0" borderId="10" xfId="0" applyNumberFormat="1" applyFont="1" applyFill="1" applyBorder="1" applyAlignment="1">
      <alignment horizontal="right" vertical="center"/>
    </xf>
    <xf numFmtId="3" fontId="14" fillId="0" borderId="10" xfId="0" applyNumberFormat="1" applyFont="1" applyFill="1" applyBorder="1" applyAlignment="1">
      <alignment horizontal="right" vertical="center"/>
    </xf>
    <xf numFmtId="3" fontId="20" fillId="0" borderId="0" xfId="0" applyNumberFormat="1" applyFont="1" applyFill="1" applyAlignment="1">
      <alignment horizontal="left" vertical="center" wrapText="1"/>
    </xf>
    <xf numFmtId="3" fontId="14" fillId="0" borderId="10" xfId="0" applyNumberFormat="1" applyFont="1" applyFill="1" applyBorder="1" applyAlignment="1">
      <alignment vertical="center"/>
    </xf>
    <xf numFmtId="3" fontId="84" fillId="0" borderId="0" xfId="4" applyNumberFormat="1" applyFont="1" applyBorder="1">
      <alignment vertical="center"/>
    </xf>
    <xf numFmtId="3" fontId="84" fillId="0" borderId="2" xfId="4" applyNumberFormat="1" applyFont="1">
      <alignment vertical="center"/>
    </xf>
    <xf numFmtId="3" fontId="21" fillId="0" borderId="2" xfId="5" applyNumberFormat="1"/>
    <xf numFmtId="3" fontId="21" fillId="0" borderId="10" xfId="5" applyNumberFormat="1" applyBorder="1"/>
    <xf numFmtId="167" fontId="21" fillId="0" borderId="2" xfId="5" applyNumberFormat="1"/>
    <xf numFmtId="41" fontId="14" fillId="0" borderId="2" xfId="50" quotePrefix="1" applyNumberFormat="1" applyAlignment="1">
      <alignment horizontal="right" vertical="center"/>
    </xf>
    <xf numFmtId="41" fontId="21" fillId="0" borderId="2" xfId="50" quotePrefix="1" applyNumberFormat="1" applyFont="1" applyAlignment="1">
      <alignment horizontal="right" vertical="center"/>
    </xf>
    <xf numFmtId="3" fontId="14" fillId="3" borderId="2" xfId="4" quotePrefix="1" applyNumberFormat="1" applyFont="1" applyFill="1" applyAlignment="1">
      <alignment horizontal="right" vertical="center"/>
    </xf>
    <xf numFmtId="3" fontId="21" fillId="3" borderId="10" xfId="4" quotePrefix="1" applyNumberFormat="1" applyFont="1" applyFill="1" applyBorder="1" applyAlignment="1">
      <alignment horizontal="right" vertical="center"/>
    </xf>
    <xf numFmtId="3" fontId="14" fillId="3" borderId="2" xfId="50" applyNumberFormat="1" applyFill="1" applyAlignment="1">
      <alignment horizontal="right" vertical="center"/>
    </xf>
    <xf numFmtId="3" fontId="14" fillId="35" borderId="17" xfId="0" applyNumberFormat="1" applyFont="1" applyFill="1" applyBorder="1" applyAlignment="1">
      <alignment horizontal="right" vertical="center"/>
    </xf>
    <xf numFmtId="166" fontId="14" fillId="35" borderId="17" xfId="0" applyNumberFormat="1" applyFont="1" applyFill="1" applyBorder="1" applyAlignment="1">
      <alignment horizontal="right" vertical="center"/>
    </xf>
    <xf numFmtId="3" fontId="14" fillId="35" borderId="17" xfId="50" applyNumberFormat="1" applyFill="1" applyBorder="1">
      <alignment vertical="center"/>
    </xf>
    <xf numFmtId="3" fontId="21" fillId="35" borderId="17" xfId="0" applyNumberFormat="1" applyFont="1" applyFill="1" applyBorder="1" applyAlignment="1">
      <alignment horizontal="right" vertical="center"/>
    </xf>
    <xf numFmtId="3" fontId="21" fillId="35" borderId="17" xfId="50" applyNumberFormat="1" applyFont="1" applyFill="1" applyBorder="1">
      <alignment vertical="center"/>
    </xf>
    <xf numFmtId="3" fontId="21" fillId="3" borderId="2" xfId="4" applyNumberFormat="1" applyFont="1" applyFill="1" applyAlignment="1">
      <alignment horizontal="right" vertical="center"/>
    </xf>
    <xf numFmtId="3" fontId="21" fillId="3" borderId="2" xfId="50" applyNumberFormat="1" applyFont="1" applyFill="1" applyAlignment="1">
      <alignment horizontal="right" vertical="center"/>
    </xf>
    <xf numFmtId="169" fontId="92" fillId="3" borderId="0" xfId="0" applyNumberFormat="1" applyFont="1"/>
    <xf numFmtId="0" fontId="91" fillId="0" borderId="0" xfId="0" applyFont="1" applyFill="1"/>
    <xf numFmtId="0" fontId="92" fillId="0" borderId="0" xfId="0" applyFont="1" applyFill="1"/>
    <xf numFmtId="165" fontId="20" fillId="0" borderId="0" xfId="0" applyNumberFormat="1" applyFont="1" applyFill="1"/>
    <xf numFmtId="0" fontId="30" fillId="0" borderId="0" xfId="0" applyFont="1" applyFill="1"/>
    <xf numFmtId="3" fontId="14" fillId="0" borderId="0" xfId="5" applyNumberFormat="1" applyFont="1" applyBorder="1" applyAlignment="1">
      <alignment horizontal="right"/>
    </xf>
    <xf numFmtId="3" fontId="21" fillId="0" borderId="2" xfId="5" applyNumberFormat="1" applyAlignment="1">
      <alignment horizontal="right"/>
    </xf>
    <xf numFmtId="3" fontId="21" fillId="0" borderId="0" xfId="5" applyNumberFormat="1" applyBorder="1" applyAlignment="1">
      <alignment horizontal="right"/>
    </xf>
    <xf numFmtId="3" fontId="14" fillId="0" borderId="8" xfId="4" applyNumberFormat="1" applyFont="1" applyBorder="1" applyAlignment="1">
      <alignment horizontal="right" vertical="center"/>
    </xf>
    <xf numFmtId="3" fontId="14" fillId="0" borderId="3" xfId="4" applyNumberFormat="1" applyFont="1" applyBorder="1" applyAlignment="1">
      <alignment horizontal="right" vertical="center"/>
    </xf>
    <xf numFmtId="3" fontId="21" fillId="0" borderId="3" xfId="4" applyNumberFormat="1" applyFont="1" applyBorder="1" applyAlignment="1">
      <alignment horizontal="right" vertical="center"/>
    </xf>
    <xf numFmtId="3" fontId="21" fillId="0" borderId="0" xfId="4" applyNumberFormat="1" applyFont="1" applyBorder="1">
      <alignment vertical="center"/>
    </xf>
    <xf numFmtId="3" fontId="14" fillId="0" borderId="3" xfId="4" quotePrefix="1" applyNumberFormat="1" applyFont="1" applyBorder="1" applyAlignment="1">
      <alignment horizontal="right" vertical="center"/>
    </xf>
    <xf numFmtId="3" fontId="0" fillId="0" borderId="0" xfId="4" applyNumberFormat="1" applyFont="1" applyBorder="1">
      <alignment vertical="center"/>
    </xf>
    <xf numFmtId="3" fontId="21" fillId="0" borderId="3" xfId="4" quotePrefix="1" applyNumberFormat="1" applyFont="1" applyBorder="1" applyAlignment="1">
      <alignment horizontal="right" vertical="center"/>
    </xf>
    <xf numFmtId="3" fontId="20" fillId="0" borderId="0" xfId="0" applyNumberFormat="1" applyFont="1" applyFill="1"/>
    <xf numFmtId="0" fontId="0" fillId="0" borderId="0" xfId="0" applyFill="1" applyAlignment="1">
      <alignment horizontal="left"/>
    </xf>
    <xf numFmtId="0" fontId="14" fillId="0" borderId="0" xfId="3" applyFont="1" applyBorder="1" applyAlignment="1">
      <alignment horizontal="left"/>
    </xf>
    <xf numFmtId="0" fontId="14" fillId="0" borderId="0" xfId="0" applyFont="1" applyFill="1" applyAlignment="1">
      <alignment horizontal="right"/>
    </xf>
    <xf numFmtId="3" fontId="14" fillId="0" borderId="2" xfId="50" applyNumberFormat="1">
      <alignment vertical="center"/>
    </xf>
    <xf numFmtId="3" fontId="0" fillId="0" borderId="3" xfId="50" applyNumberFormat="1" applyFont="1" applyBorder="1" applyAlignment="1">
      <alignment horizontal="right" vertical="center"/>
    </xf>
    <xf numFmtId="3" fontId="59" fillId="0" borderId="2" xfId="0" applyNumberFormat="1" applyFont="1" applyFill="1" applyBorder="1"/>
    <xf numFmtId="3" fontId="59" fillId="0" borderId="3" xfId="0" applyNumberFormat="1" applyFont="1" applyFill="1" applyBorder="1"/>
    <xf numFmtId="0" fontId="23" fillId="0" borderId="0" xfId="0" applyFont="1" applyFill="1"/>
    <xf numFmtId="0" fontId="22" fillId="0" borderId="3" xfId="3" applyBorder="1" applyAlignment="1">
      <alignment horizontal="right" vertical="top"/>
    </xf>
    <xf numFmtId="0" fontId="22" fillId="0" borderId="10" xfId="3" applyBorder="1" applyAlignment="1">
      <alignment horizontal="right" vertical="top"/>
    </xf>
    <xf numFmtId="0" fontId="22" fillId="0" borderId="7" xfId="3" applyBorder="1" applyAlignment="1">
      <alignment horizontal="left"/>
    </xf>
    <xf numFmtId="0" fontId="22" fillId="0" borderId="5" xfId="3" applyBorder="1" applyAlignment="1">
      <alignment horizontal="right" vertical="top"/>
    </xf>
    <xf numFmtId="3" fontId="14" fillId="0" borderId="2" xfId="50" applyNumberFormat="1" applyAlignment="1">
      <alignment horizontal="right" vertical="center"/>
    </xf>
    <xf numFmtId="3" fontId="21" fillId="0" borderId="2" xfId="4" applyNumberFormat="1" applyFont="1" applyAlignment="1">
      <alignment horizontal="right" vertical="center"/>
    </xf>
    <xf numFmtId="3" fontId="90" fillId="0" borderId="2" xfId="4" applyNumberFormat="1" applyFont="1" applyAlignment="1">
      <alignment horizontal="right" vertical="center"/>
    </xf>
    <xf numFmtId="0" fontId="35" fillId="0" borderId="0" xfId="0" applyFont="1" applyFill="1"/>
    <xf numFmtId="3" fontId="35" fillId="0" borderId="0" xfId="0" applyNumberFormat="1" applyFont="1" applyFill="1"/>
    <xf numFmtId="0" fontId="19" fillId="0" borderId="0" xfId="7" applyFont="1"/>
    <xf numFmtId="3" fontId="21" fillId="0" borderId="0" xfId="0" applyNumberFormat="1" applyFont="1" applyFill="1"/>
    <xf numFmtId="0" fontId="28" fillId="0" borderId="0" xfId="0" applyFont="1" applyFill="1"/>
    <xf numFmtId="3" fontId="17" fillId="0" borderId="0" xfId="4" applyNumberFormat="1" applyBorder="1" applyAlignment="1">
      <alignment horizontal="right" vertical="center"/>
    </xf>
    <xf numFmtId="0" fontId="26" fillId="0" borderId="0" xfId="8" applyFill="1" applyAlignment="1" applyProtection="1"/>
    <xf numFmtId="0" fontId="22" fillId="0" borderId="8" xfId="3" applyBorder="1" applyAlignment="1">
      <alignment horizontal="right" vertical="top" wrapText="1"/>
    </xf>
    <xf numFmtId="0" fontId="22" fillId="0" borderId="9" xfId="3" applyBorder="1" applyAlignment="1">
      <alignment horizontal="right" vertical="top" wrapText="1"/>
    </xf>
    <xf numFmtId="166" fontId="23" fillId="0" borderId="0" xfId="0" applyNumberFormat="1" applyFont="1" applyFill="1"/>
    <xf numFmtId="0" fontId="92" fillId="0" borderId="0" xfId="0" applyFont="1" applyFill="1" applyAlignment="1">
      <alignment horizontal="left"/>
    </xf>
    <xf numFmtId="169" fontId="92" fillId="0" borderId="0" xfId="0" applyNumberFormat="1" applyFont="1" applyFill="1"/>
    <xf numFmtId="0" fontId="39" fillId="0" borderId="0" xfId="0" applyFont="1" applyFill="1" applyAlignment="1">
      <alignment horizontal="right" vertical="center"/>
    </xf>
    <xf numFmtId="4" fontId="39" fillId="0" borderId="0" xfId="0" applyNumberFormat="1" applyFont="1" applyFill="1" applyAlignment="1">
      <alignment horizontal="right" vertical="center"/>
    </xf>
    <xf numFmtId="3" fontId="0" fillId="0" borderId="0" xfId="50" applyNumberFormat="1" applyFont="1" applyBorder="1">
      <alignment vertical="center"/>
    </xf>
    <xf numFmtId="3" fontId="21" fillId="0" borderId="0" xfId="50" applyNumberFormat="1" applyFont="1" applyBorder="1">
      <alignment vertical="center"/>
    </xf>
    <xf numFmtId="3" fontId="21" fillId="0" borderId="0" xfId="4" applyNumberFormat="1" applyFont="1" applyBorder="1" applyAlignment="1">
      <alignment horizontal="right" vertical="center"/>
    </xf>
    <xf numFmtId="3" fontId="21" fillId="3" borderId="0" xfId="4" quotePrefix="1" applyNumberFormat="1" applyFont="1" applyFill="1" applyBorder="1" applyAlignment="1">
      <alignment horizontal="right" vertical="center"/>
    </xf>
    <xf numFmtId="167" fontId="21" fillId="0" borderId="0" xfId="5" applyNumberFormat="1" applyBorder="1"/>
    <xf numFmtId="167" fontId="21" fillId="3" borderId="3" xfId="0" applyNumberFormat="1" applyFont="1" applyBorder="1" applyAlignment="1">
      <alignment vertical="center"/>
    </xf>
    <xf numFmtId="167" fontId="21" fillId="0" borderId="3" xfId="5" applyNumberFormat="1" applyBorder="1"/>
    <xf numFmtId="3" fontId="21" fillId="0" borderId="0" xfId="5" applyNumberFormat="1" applyBorder="1"/>
    <xf numFmtId="3" fontId="21" fillId="0" borderId="0" xfId="0" applyNumberFormat="1" applyFont="1" applyFill="1" applyAlignment="1">
      <alignment vertical="center"/>
    </xf>
    <xf numFmtId="3" fontId="84" fillId="0" borderId="8" xfId="4" applyNumberFormat="1" applyFont="1" applyBorder="1">
      <alignment vertical="center"/>
    </xf>
    <xf numFmtId="3" fontId="84" fillId="0" borderId="10" xfId="4" applyNumberFormat="1" applyFont="1" applyBorder="1">
      <alignment vertical="center"/>
    </xf>
    <xf numFmtId="3" fontId="87" fillId="0" borderId="10" xfId="4" applyNumberFormat="1" applyFont="1" applyBorder="1">
      <alignment vertical="center"/>
    </xf>
    <xf numFmtId="3" fontId="21" fillId="3" borderId="0" xfId="4" applyNumberFormat="1" applyFont="1" applyFill="1" applyBorder="1" applyAlignment="1">
      <alignment horizontal="right" vertical="center"/>
    </xf>
    <xf numFmtId="167" fontId="21" fillId="3" borderId="10" xfId="0" applyNumberFormat="1" applyFont="1" applyBorder="1" applyAlignment="1">
      <alignment vertical="center"/>
    </xf>
    <xf numFmtId="1" fontId="14" fillId="3" borderId="0" xfId="0" applyNumberFormat="1" applyFont="1"/>
    <xf numFmtId="169" fontId="92" fillId="3" borderId="0" xfId="0" applyNumberFormat="1" applyFont="1" applyAlignment="1">
      <alignment horizontal="right"/>
    </xf>
    <xf numFmtId="170" fontId="14" fillId="0" borderId="2" xfId="9" applyNumberFormat="1" applyFont="1" applyBorder="1" applyAlignment="1">
      <alignment vertical="center"/>
    </xf>
    <xf numFmtId="170" fontId="21" fillId="0" borderId="2" xfId="9" quotePrefix="1" applyNumberFormat="1" applyFont="1" applyBorder="1" applyAlignment="1">
      <alignment horizontal="right" vertical="center"/>
    </xf>
    <xf numFmtId="170" fontId="21" fillId="0" borderId="10" xfId="9" quotePrefix="1" applyNumberFormat="1" applyFont="1" applyBorder="1" applyAlignment="1">
      <alignment horizontal="right" vertical="center"/>
    </xf>
    <xf numFmtId="170" fontId="14" fillId="0" borderId="0" xfId="9" applyNumberFormat="1" applyFont="1" applyBorder="1" applyAlignment="1">
      <alignment vertical="center"/>
    </xf>
    <xf numFmtId="41" fontId="14" fillId="0" borderId="2" xfId="50" applyNumberFormat="1" applyAlignment="1">
      <alignment horizontal="right" vertical="center"/>
    </xf>
    <xf numFmtId="41" fontId="14" fillId="0" borderId="0" xfId="50" applyNumberFormat="1" applyBorder="1">
      <alignment vertical="center"/>
    </xf>
    <xf numFmtId="41" fontId="14" fillId="0" borderId="3" xfId="0" applyNumberFormat="1" applyFont="1" applyFill="1" applyBorder="1"/>
    <xf numFmtId="41" fontId="21" fillId="0" borderId="3" xfId="0" applyNumberFormat="1" applyFont="1" applyFill="1" applyBorder="1"/>
    <xf numFmtId="41" fontId="21" fillId="0" borderId="0" xfId="50" applyNumberFormat="1" applyFont="1" applyBorder="1">
      <alignment vertical="center"/>
    </xf>
    <xf numFmtId="41" fontId="21" fillId="0" borderId="2" xfId="50" applyNumberFormat="1" applyFont="1" applyAlignment="1">
      <alignment horizontal="right" vertical="center"/>
    </xf>
    <xf numFmtId="0" fontId="26" fillId="2" borderId="0" xfId="8" applyFill="1" applyAlignment="1" applyProtection="1">
      <alignment vertical="center"/>
    </xf>
    <xf numFmtId="0" fontId="26" fillId="3" borderId="0" xfId="8" applyFill="1" applyAlignment="1" applyProtection="1"/>
    <xf numFmtId="0" fontId="95" fillId="3" borderId="0" xfId="0" applyFont="1"/>
    <xf numFmtId="0" fontId="91" fillId="3" borderId="0" xfId="0" applyFont="1"/>
    <xf numFmtId="1" fontId="0" fillId="3" borderId="0" xfId="0" applyNumberFormat="1"/>
    <xf numFmtId="0" fontId="20" fillId="0" borderId="0" xfId="0" applyFont="1" applyFill="1" applyAlignment="1">
      <alignment horizontal="right"/>
    </xf>
    <xf numFmtId="0" fontId="14" fillId="0" borderId="0" xfId="0" applyFont="1" applyFill="1"/>
    <xf numFmtId="0" fontId="14" fillId="0" borderId="11" xfId="0" applyFont="1" applyFill="1" applyBorder="1"/>
    <xf numFmtId="0" fontId="22" fillId="0" borderId="7" xfId="3" applyBorder="1" applyAlignment="1">
      <alignment horizontal="left" vertical="center" wrapText="1"/>
    </xf>
    <xf numFmtId="0" fontId="14" fillId="0" borderId="1" xfId="3" applyFont="1" applyAlignment="1">
      <alignment horizontal="right" vertical="center" wrapText="1"/>
    </xf>
    <xf numFmtId="0" fontId="14" fillId="0" borderId="13" xfId="3" applyFont="1" applyBorder="1" applyAlignment="1">
      <alignment horizontal="right" vertical="center" wrapText="1"/>
    </xf>
    <xf numFmtId="3" fontId="14" fillId="0" borderId="4" xfId="50" applyNumberFormat="1" applyBorder="1">
      <alignment vertical="center"/>
    </xf>
    <xf numFmtId="3" fontId="14" fillId="0" borderId="0" xfId="50" applyNumberFormat="1" applyBorder="1">
      <alignment vertical="center"/>
    </xf>
    <xf numFmtId="3" fontId="0" fillId="0" borderId="2" xfId="50" applyNumberFormat="1" applyFont="1" applyAlignment="1">
      <alignment horizontal="right" vertical="center"/>
    </xf>
    <xf numFmtId="3" fontId="21" fillId="0" borderId="2" xfId="50" applyNumberFormat="1" applyFont="1">
      <alignment vertical="center"/>
    </xf>
    <xf numFmtId="3" fontId="21" fillId="0" borderId="3" xfId="5" applyNumberFormat="1" applyBorder="1" applyAlignment="1">
      <alignment horizontal="right"/>
    </xf>
    <xf numFmtId="1" fontId="21" fillId="0" borderId="0" xfId="5" applyBorder="1"/>
    <xf numFmtId="1" fontId="21" fillId="0" borderId="0" xfId="5" applyBorder="1" applyAlignment="1">
      <alignment horizontal="right"/>
    </xf>
    <xf numFmtId="9" fontId="21" fillId="0" borderId="0" xfId="0" applyNumberFormat="1" applyFont="1" applyFill="1"/>
    <xf numFmtId="0" fontId="25" fillId="0" borderId="0" xfId="0" applyFont="1" applyFill="1"/>
    <xf numFmtId="0" fontId="22" fillId="2" borderId="0" xfId="3" applyFill="1" applyBorder="1" applyAlignment="1">
      <alignment horizontal="right" wrapText="1"/>
    </xf>
    <xf numFmtId="0" fontId="22" fillId="3" borderId="0" xfId="3" applyFill="1" applyBorder="1" applyAlignment="1">
      <alignment horizontal="right" vertical="center" wrapText="1"/>
    </xf>
    <xf numFmtId="3" fontId="17" fillId="0" borderId="0" xfId="4" applyNumberFormat="1" applyBorder="1">
      <alignment vertical="center"/>
    </xf>
    <xf numFmtId="3" fontId="17" fillId="0" borderId="2" xfId="4" applyNumberFormat="1">
      <alignment vertical="center"/>
    </xf>
    <xf numFmtId="3" fontId="84" fillId="0" borderId="2" xfId="50" applyNumberFormat="1" applyFont="1">
      <alignment vertical="center"/>
    </xf>
    <xf numFmtId="3" fontId="84" fillId="0" borderId="2" xfId="4" applyNumberFormat="1" applyFont="1" applyAlignment="1">
      <alignment horizontal="right" vertical="center"/>
    </xf>
    <xf numFmtId="0" fontId="38" fillId="0" borderId="2" xfId="4" applyFont="1">
      <alignment vertical="center"/>
    </xf>
    <xf numFmtId="3" fontId="38" fillId="0" borderId="2" xfId="4" applyNumberFormat="1" applyFont="1">
      <alignment vertical="center"/>
    </xf>
    <xf numFmtId="3" fontId="38" fillId="0" borderId="2" xfId="50" applyNumberFormat="1" applyFont="1">
      <alignment vertical="center"/>
    </xf>
    <xf numFmtId="3" fontId="93" fillId="0" borderId="2" xfId="4" applyNumberFormat="1" applyFont="1" applyAlignment="1">
      <alignment horizontal="right" vertical="center"/>
    </xf>
    <xf numFmtId="3" fontId="38" fillId="0" borderId="2" xfId="4" applyNumberFormat="1" applyFont="1" applyAlignment="1">
      <alignment horizontal="right" vertical="center"/>
    </xf>
    <xf numFmtId="3" fontId="21" fillId="0" borderId="2" xfId="4" applyNumberFormat="1" applyFont="1">
      <alignment vertical="center"/>
    </xf>
    <xf numFmtId="3" fontId="14" fillId="3" borderId="2" xfId="50" applyNumberFormat="1" applyFill="1">
      <alignment vertical="center"/>
    </xf>
    <xf numFmtId="0" fontId="89" fillId="0" borderId="3" xfId="3" applyFont="1" applyBorder="1" applyAlignment="1">
      <alignment horizontal="right" vertical="top" wrapText="1"/>
    </xf>
    <xf numFmtId="0" fontId="89" fillId="0" borderId="3" xfId="3" applyFont="1" applyBorder="1" applyAlignment="1">
      <alignment horizontal="right" vertical="top"/>
    </xf>
    <xf numFmtId="0" fontId="89" fillId="0" borderId="5" xfId="3" applyFont="1" applyBorder="1" applyAlignment="1">
      <alignment horizontal="right" vertical="top"/>
    </xf>
    <xf numFmtId="0" fontId="89" fillId="0" borderId="5" xfId="3" applyFont="1" applyBorder="1" applyAlignment="1">
      <alignment horizontal="right" vertical="top" wrapText="1"/>
    </xf>
    <xf numFmtId="3" fontId="87" fillId="0" borderId="2" xfId="4" applyNumberFormat="1" applyFont="1">
      <alignment vertical="center"/>
    </xf>
    <xf numFmtId="3" fontId="14" fillId="0" borderId="17" xfId="50" applyNumberFormat="1" applyBorder="1">
      <alignment vertical="center"/>
    </xf>
    <xf numFmtId="3" fontId="14" fillId="0" borderId="17" xfId="50" applyNumberFormat="1" applyBorder="1" applyAlignment="1">
      <alignment horizontal="right" vertical="center"/>
    </xf>
    <xf numFmtId="3" fontId="21" fillId="0" borderId="17" xfId="50" applyNumberFormat="1" applyFont="1" applyBorder="1">
      <alignment vertical="center"/>
    </xf>
    <xf numFmtId="0" fontId="17" fillId="3" borderId="2" xfId="4" applyFill="1">
      <alignment vertical="center"/>
    </xf>
    <xf numFmtId="3" fontId="14" fillId="3" borderId="16" xfId="0" applyNumberFormat="1" applyFont="1" applyBorder="1"/>
    <xf numFmtId="3" fontId="14" fillId="3" borderId="26" xfId="0" applyNumberFormat="1" applyFont="1" applyBorder="1"/>
    <xf numFmtId="1" fontId="21" fillId="3" borderId="2" xfId="5" applyFill="1"/>
    <xf numFmtId="3" fontId="21" fillId="3" borderId="17" xfId="4" applyNumberFormat="1" applyFont="1" applyFill="1" applyBorder="1" applyAlignment="1">
      <alignment horizontal="right" vertical="center"/>
    </xf>
    <xf numFmtId="3" fontId="21" fillId="3" borderId="16" xfId="0" applyNumberFormat="1" applyFont="1" applyBorder="1"/>
    <xf numFmtId="3" fontId="21" fillId="3" borderId="26" xfId="0" applyNumberFormat="1" applyFont="1" applyBorder="1"/>
    <xf numFmtId="3" fontId="21" fillId="35" borderId="0" xfId="0" applyNumberFormat="1" applyFont="1" applyFill="1" applyAlignment="1">
      <alignment horizontal="right" vertical="center"/>
    </xf>
    <xf numFmtId="3" fontId="21" fillId="3" borderId="2" xfId="5" applyNumberFormat="1" applyFill="1"/>
    <xf numFmtId="0" fontId="0" fillId="3" borderId="0" xfId="0" applyAlignment="1">
      <alignment horizontal="center"/>
    </xf>
    <xf numFmtId="0" fontId="22" fillId="0" borderId="5" xfId="3" applyBorder="1">
      <alignment horizontal="right" vertical="center"/>
    </xf>
    <xf numFmtId="0" fontId="88" fillId="0" borderId="5" xfId="3" applyFont="1" applyBorder="1">
      <alignment horizontal="right" vertical="center"/>
    </xf>
    <xf numFmtId="0" fontId="88" fillId="0" borderId="9" xfId="3" applyFont="1" applyBorder="1">
      <alignment horizontal="right" vertical="center"/>
    </xf>
    <xf numFmtId="3" fontId="17" fillId="0" borderId="4" xfId="4" applyNumberFormat="1" applyBorder="1">
      <alignment vertical="center"/>
    </xf>
    <xf numFmtId="3" fontId="84" fillId="0" borderId="0" xfId="4" applyNumberFormat="1" applyFont="1" applyBorder="1" applyAlignment="1">
      <alignment horizontal="right" vertical="center"/>
    </xf>
    <xf numFmtId="3" fontId="14" fillId="0" borderId="3" xfId="4" applyNumberFormat="1" applyFont="1" applyBorder="1">
      <alignment vertical="center"/>
    </xf>
    <xf numFmtId="3" fontId="38" fillId="0" borderId="3" xfId="4" applyNumberFormat="1" applyFont="1" applyBorder="1">
      <alignment vertical="center"/>
    </xf>
    <xf numFmtId="3" fontId="93" fillId="0" borderId="0" xfId="4" applyNumberFormat="1" applyFont="1" applyBorder="1" applyAlignment="1">
      <alignment horizontal="right" vertical="center"/>
    </xf>
    <xf numFmtId="3" fontId="38" fillId="0" borderId="0" xfId="4" applyNumberFormat="1" applyFont="1" applyBorder="1" applyAlignment="1">
      <alignment horizontal="right" vertical="center"/>
    </xf>
    <xf numFmtId="3" fontId="21" fillId="0" borderId="3" xfId="5" applyNumberFormat="1" applyBorder="1"/>
    <xf numFmtId="0" fontId="22" fillId="3" borderId="4" xfId="3" applyFill="1" applyBorder="1" applyAlignment="1">
      <alignment horizontal="center" vertical="center"/>
    </xf>
    <xf numFmtId="0" fontId="22" fillId="3" borderId="3" xfId="3" applyFill="1" applyBorder="1" applyAlignment="1">
      <alignment horizontal="center" vertical="center"/>
    </xf>
    <xf numFmtId="0" fontId="22" fillId="3" borderId="5" xfId="3" applyFill="1" applyBorder="1" applyAlignment="1">
      <alignment horizontal="center" vertical="center"/>
    </xf>
    <xf numFmtId="167" fontId="21" fillId="3" borderId="0" xfId="0" applyNumberFormat="1" applyFont="1" applyAlignment="1">
      <alignment horizontal="right" vertical="center"/>
    </xf>
    <xf numFmtId="167" fontId="14" fillId="3" borderId="0" xfId="0" applyNumberFormat="1" applyFont="1" applyAlignment="1">
      <alignment horizontal="right" vertical="center"/>
    </xf>
    <xf numFmtId="0" fontId="97" fillId="0" borderId="0" xfId="0" applyFont="1" applyFill="1"/>
    <xf numFmtId="3" fontId="14" fillId="0" borderId="10" xfId="4" applyNumberFormat="1" applyFont="1" applyBorder="1" applyAlignment="1">
      <alignment horizontal="right" vertical="center"/>
    </xf>
    <xf numFmtId="1" fontId="14" fillId="0" borderId="10" xfId="4" applyNumberFormat="1" applyFont="1" applyBorder="1" applyAlignment="1">
      <alignment horizontal="right" vertical="center"/>
    </xf>
    <xf numFmtId="3" fontId="21" fillId="2" borderId="11" xfId="50" applyNumberFormat="1" applyFont="1" applyFill="1" applyBorder="1" applyAlignment="1">
      <alignment horizontal="right" vertical="center"/>
    </xf>
    <xf numFmtId="3" fontId="21" fillId="3" borderId="0" xfId="50" applyNumberFormat="1" applyFont="1" applyFill="1" applyBorder="1" applyAlignment="1">
      <alignment horizontal="right" vertical="center"/>
    </xf>
    <xf numFmtId="3" fontId="21" fillId="2" borderId="0" xfId="50" applyNumberFormat="1" applyFont="1" applyFill="1" applyBorder="1" applyAlignment="1">
      <alignment horizontal="right" vertical="center"/>
    </xf>
    <xf numFmtId="3" fontId="14" fillId="2" borderId="0" xfId="50" applyNumberFormat="1" applyFill="1" applyBorder="1" applyAlignment="1">
      <alignment horizontal="right" vertical="center"/>
    </xf>
    <xf numFmtId="3" fontId="97" fillId="0" borderId="0" xfId="0" applyNumberFormat="1" applyFont="1" applyFill="1"/>
    <xf numFmtId="0" fontId="1" fillId="3" borderId="0" xfId="0" applyFont="1" applyAlignment="1" applyProtection="1">
      <alignment horizontal="left"/>
      <protection locked="0"/>
    </xf>
    <xf numFmtId="0" fontId="1" fillId="3" borderId="0" xfId="0" applyFont="1" applyAlignment="1" applyProtection="1">
      <alignment horizontal="right"/>
      <protection locked="0"/>
    </xf>
    <xf numFmtId="3" fontId="1" fillId="3" borderId="0" xfId="0" applyNumberFormat="1" applyFont="1" applyAlignment="1" applyProtection="1">
      <alignment horizontal="left"/>
      <protection locked="0"/>
    </xf>
    <xf numFmtId="170" fontId="14" fillId="0" borderId="2" xfId="9" quotePrefix="1" applyNumberFormat="1" applyFont="1" applyBorder="1" applyAlignment="1">
      <alignment horizontal="right" vertical="center"/>
    </xf>
    <xf numFmtId="3" fontId="21" fillId="0" borderId="22" xfId="0" applyNumberFormat="1" applyFont="1" applyFill="1" applyBorder="1"/>
    <xf numFmtId="0" fontId="96" fillId="0" borderId="16" xfId="0" applyFont="1" applyFill="1" applyBorder="1"/>
    <xf numFmtId="3" fontId="96" fillId="0" borderId="16" xfId="0" applyNumberFormat="1" applyFont="1" applyFill="1" applyBorder="1"/>
    <xf numFmtId="3" fontId="97" fillId="0" borderId="16" xfId="0" applyNumberFormat="1" applyFont="1" applyFill="1" applyBorder="1"/>
    <xf numFmtId="0" fontId="97" fillId="0" borderId="16" xfId="0" applyFont="1" applyFill="1" applyBorder="1"/>
    <xf numFmtId="3" fontId="21" fillId="0" borderId="16" xfId="0" applyNumberFormat="1" applyFont="1" applyFill="1" applyBorder="1"/>
    <xf numFmtId="169" fontId="21" fillId="0" borderId="16" xfId="9" applyNumberFormat="1" applyFont="1" applyBorder="1"/>
    <xf numFmtId="0" fontId="14" fillId="0" borderId="2" xfId="50">
      <alignment vertical="center"/>
    </xf>
    <xf numFmtId="3" fontId="14" fillId="0" borderId="2" xfId="50" quotePrefix="1" applyNumberFormat="1" applyAlignment="1">
      <alignment horizontal="right" vertical="center"/>
    </xf>
    <xf numFmtId="3" fontId="0" fillId="0" borderId="2" xfId="50" quotePrefix="1" applyNumberFormat="1" applyFont="1" applyAlignment="1">
      <alignment horizontal="right" vertical="center"/>
    </xf>
    <xf numFmtId="0" fontId="0" fillId="0" borderId="2" xfId="50" applyFont="1">
      <alignment vertical="center"/>
    </xf>
    <xf numFmtId="3" fontId="21" fillId="0" borderId="2" xfId="50" quotePrefix="1" applyNumberFormat="1" applyFont="1" applyAlignment="1">
      <alignment horizontal="right" vertical="center"/>
    </xf>
    <xf numFmtId="0" fontId="21" fillId="0" borderId="0" xfId="0" applyFont="1" applyFill="1" applyAlignment="1">
      <alignment horizontal="right"/>
    </xf>
    <xf numFmtId="0" fontId="20" fillId="59" borderId="0" xfId="0" applyFont="1" applyFill="1"/>
    <xf numFmtId="0" fontId="38" fillId="3" borderId="2" xfId="4" applyFont="1" applyFill="1" applyAlignment="1">
      <alignment horizontal="left" vertical="center" indent="1"/>
    </xf>
    <xf numFmtId="3" fontId="38" fillId="3" borderId="17" xfId="4" applyNumberFormat="1" applyFont="1" applyFill="1" applyBorder="1" applyAlignment="1">
      <alignment horizontal="right" vertical="center"/>
    </xf>
    <xf numFmtId="3" fontId="38" fillId="3" borderId="2" xfId="50" applyNumberFormat="1" applyFont="1" applyFill="1">
      <alignment vertical="center"/>
    </xf>
    <xf numFmtId="3" fontId="38" fillId="3" borderId="16" xfId="0" applyNumberFormat="1" applyFont="1" applyBorder="1"/>
    <xf numFmtId="3" fontId="38" fillId="3" borderId="26" xfId="0" applyNumberFormat="1" applyFont="1" applyBorder="1"/>
    <xf numFmtId="0" fontId="38" fillId="3" borderId="2" xfId="4" applyFont="1" applyFill="1" applyAlignment="1">
      <alignment horizontal="left" vertical="center" indent="4"/>
    </xf>
    <xf numFmtId="167" fontId="0" fillId="0" borderId="0" xfId="0" applyNumberFormat="1" applyFill="1"/>
    <xf numFmtId="0" fontId="95" fillId="0" borderId="0" xfId="0" applyFont="1" applyFill="1"/>
    <xf numFmtId="0" fontId="97" fillId="0" borderId="0" xfId="0" applyFont="1" applyFill="1" applyAlignment="1">
      <alignment horizontal="left"/>
    </xf>
    <xf numFmtId="171" fontId="97" fillId="0" borderId="0" xfId="0" applyNumberFormat="1" applyFont="1" applyFill="1"/>
    <xf numFmtId="3" fontId="0" fillId="0" borderId="0" xfId="0" applyNumberFormat="1" applyFill="1" applyAlignment="1">
      <alignment vertical="center"/>
    </xf>
    <xf numFmtId="1" fontId="0" fillId="0" borderId="0" xfId="0" applyNumberFormat="1" applyFill="1"/>
    <xf numFmtId="0" fontId="96" fillId="0" borderId="0" xfId="0" applyFont="1" applyFill="1"/>
    <xf numFmtId="3" fontId="0" fillId="3" borderId="0" xfId="0" applyNumberFormat="1" applyAlignment="1">
      <alignment vertical="center"/>
    </xf>
    <xf numFmtId="3" fontId="14" fillId="3" borderId="0" xfId="0" applyNumberFormat="1" applyFont="1" applyAlignment="1">
      <alignment vertical="center"/>
    </xf>
    <xf numFmtId="0" fontId="96" fillId="0" borderId="0" xfId="0" applyFont="1" applyFill="1" applyAlignment="1">
      <alignment horizontal="left"/>
    </xf>
    <xf numFmtId="171" fontId="96" fillId="0" borderId="0" xfId="0" applyNumberFormat="1" applyFont="1" applyFill="1"/>
    <xf numFmtId="41" fontId="0" fillId="2" borderId="0" xfId="0" applyNumberFormat="1" applyFill="1"/>
    <xf numFmtId="3" fontId="14" fillId="0" borderId="0" xfId="4" applyNumberFormat="1" applyFont="1" applyBorder="1">
      <alignment vertical="center"/>
    </xf>
    <xf numFmtId="3" fontId="97" fillId="0" borderId="4" xfId="0" applyNumberFormat="1" applyFont="1" applyFill="1" applyBorder="1"/>
    <xf numFmtId="0" fontId="22" fillId="2" borderId="13" xfId="3" applyFill="1" applyBorder="1" applyAlignment="1">
      <alignment horizontal="center" vertical="center" wrapText="1"/>
    </xf>
    <xf numFmtId="0" fontId="22" fillId="2" borderId="51" xfId="3" applyFill="1" applyBorder="1" applyAlignment="1">
      <alignment horizontal="center" vertical="center" wrapText="1"/>
    </xf>
    <xf numFmtId="0" fontId="16" fillId="2" borderId="0" xfId="2" applyFill="1" applyAlignment="1">
      <alignment horizontal="left" wrapText="1"/>
    </xf>
    <xf numFmtId="0" fontId="0" fillId="2" borderId="0" xfId="0" applyFill="1" applyAlignment="1">
      <alignment wrapText="1"/>
    </xf>
    <xf numFmtId="0" fontId="22" fillId="2" borderId="38" xfId="3" applyFill="1" applyBorder="1" applyAlignment="1">
      <alignment horizontal="center" vertical="center" wrapText="1"/>
    </xf>
    <xf numFmtId="0" fontId="22" fillId="2" borderId="39" xfId="3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/>
    </xf>
    <xf numFmtId="0" fontId="22" fillId="2" borderId="40" xfId="0" applyFont="1" applyFill="1" applyBorder="1" applyAlignment="1">
      <alignment horizontal="center" vertical="center"/>
    </xf>
    <xf numFmtId="0" fontId="22" fillId="3" borderId="1" xfId="3" applyFill="1" applyAlignment="1">
      <alignment horizontal="center" vertical="center" wrapText="1"/>
    </xf>
    <xf numFmtId="0" fontId="22" fillId="3" borderId="13" xfId="0" applyFont="1" applyBorder="1" applyAlignment="1">
      <alignment horizontal="center"/>
    </xf>
    <xf numFmtId="0" fontId="22" fillId="3" borderId="51" xfId="0" applyFont="1" applyBorder="1" applyAlignment="1">
      <alignment horizontal="center"/>
    </xf>
    <xf numFmtId="0" fontId="20" fillId="3" borderId="0" xfId="7" applyFill="1" applyAlignment="1">
      <alignment wrapText="1"/>
    </xf>
    <xf numFmtId="0" fontId="22" fillId="0" borderId="4" xfId="3" applyBorder="1" applyAlignment="1">
      <alignment horizontal="right" vertical="top" wrapText="1"/>
    </xf>
    <xf numFmtId="0" fontId="22" fillId="0" borderId="3" xfId="3" applyBorder="1" applyAlignment="1">
      <alignment horizontal="right" vertical="top" wrapText="1"/>
    </xf>
    <xf numFmtId="0" fontId="22" fillId="0" borderId="13" xfId="3" applyBorder="1" applyAlignment="1">
      <alignment horizontal="center" vertical="top" wrapText="1"/>
    </xf>
    <xf numFmtId="0" fontId="22" fillId="0" borderId="14" xfId="3" applyBorder="1" applyAlignment="1">
      <alignment horizontal="center" vertical="top" wrapText="1"/>
    </xf>
    <xf numFmtId="0" fontId="22" fillId="0" borderId="13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  <xf numFmtId="0" fontId="22" fillId="0" borderId="51" xfId="0" applyFont="1" applyFill="1" applyBorder="1" applyAlignment="1">
      <alignment horizontal="center"/>
    </xf>
    <xf numFmtId="0" fontId="22" fillId="2" borderId="51" xfId="3" applyFill="1" applyBorder="1" applyAlignment="1">
      <alignment horizontal="center" vertical="center"/>
    </xf>
    <xf numFmtId="0" fontId="22" fillId="2" borderId="14" xfId="3" applyFill="1" applyBorder="1" applyAlignment="1">
      <alignment horizontal="center" vertical="center"/>
    </xf>
    <xf numFmtId="0" fontId="22" fillId="2" borderId="14" xfId="3" applyFill="1" applyBorder="1" applyAlignment="1">
      <alignment horizontal="center" vertical="center" wrapText="1"/>
    </xf>
    <xf numFmtId="0" fontId="22" fillId="0" borderId="13" xfId="3" applyBorder="1" applyAlignment="1">
      <alignment horizontal="center" vertical="center" wrapText="1"/>
    </xf>
    <xf numFmtId="0" fontId="22" fillId="0" borderId="51" xfId="3" applyBorder="1" applyAlignment="1">
      <alignment horizontal="center" vertical="center" wrapText="1"/>
    </xf>
    <xf numFmtId="0" fontId="22" fillId="0" borderId="13" xfId="3" applyBorder="1" applyAlignment="1">
      <alignment horizontal="center" vertical="center"/>
    </xf>
    <xf numFmtId="0" fontId="22" fillId="0" borderId="51" xfId="3" applyBorder="1" applyAlignment="1">
      <alignment horizontal="center" vertical="center"/>
    </xf>
    <xf numFmtId="0" fontId="22" fillId="0" borderId="14" xfId="3" applyBorder="1" applyAlignment="1">
      <alignment horizontal="center" vertical="center"/>
    </xf>
    <xf numFmtId="0" fontId="22" fillId="3" borderId="13" xfId="3" applyFill="1" applyBorder="1" applyAlignment="1">
      <alignment horizontal="center" vertical="center"/>
    </xf>
    <xf numFmtId="0" fontId="22" fillId="3" borderId="51" xfId="3" applyFill="1" applyBorder="1" applyAlignment="1">
      <alignment horizontal="center" vertical="center"/>
    </xf>
    <xf numFmtId="0" fontId="22" fillId="3" borderId="14" xfId="3" applyFill="1" applyBorder="1" applyAlignment="1">
      <alignment horizontal="center" vertical="center"/>
    </xf>
    <xf numFmtId="0" fontId="22" fillId="2" borderId="13" xfId="3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22" fillId="2" borderId="21" xfId="0" applyFont="1" applyFill="1" applyBorder="1" applyAlignment="1">
      <alignment horizontal="center"/>
    </xf>
    <xf numFmtId="0" fontId="22" fillId="3" borderId="22" xfId="0" applyFont="1" applyBorder="1" applyAlignment="1">
      <alignment horizontal="right" vertical="top" wrapText="1"/>
    </xf>
    <xf numFmtId="0" fontId="22" fillId="3" borderId="23" xfId="0" applyFont="1" applyBorder="1" applyAlignment="1">
      <alignment horizontal="right" vertical="top" wrapText="1"/>
    </xf>
    <xf numFmtId="0" fontId="22" fillId="3" borderId="24" xfId="0" applyFont="1" applyBorder="1" applyAlignment="1">
      <alignment horizontal="right" vertical="top" wrapText="1"/>
    </xf>
    <xf numFmtId="0" fontId="22" fillId="3" borderId="25" xfId="0" applyFont="1" applyBorder="1" applyAlignment="1">
      <alignment horizontal="right" vertical="top" wrapText="1"/>
    </xf>
  </cellXfs>
  <cellStyles count="3921">
    <cellStyle name="1. Tabell nr" xfId="1" xr:uid="{00000000-0005-0000-0000-000000000000}"/>
    <cellStyle name="2. Tabell-tittel" xfId="2" xr:uid="{00000000-0005-0000-0000-000001000000}"/>
    <cellStyle name="20 % – uthevingsfarge 1" xfId="27" builtinId="30" customBuiltin="1"/>
    <cellStyle name="20 % – uthevingsfarge 1 10" xfId="476" xr:uid="{00000000-0005-0000-0000-000001020000}"/>
    <cellStyle name="20 % – uthevingsfarge 1 10 2" xfId="885" xr:uid="{1BC15145-3EB0-44F6-83B5-FE926E773965}"/>
    <cellStyle name="20 % – uthevingsfarge 1 10 2 2" xfId="1701" xr:uid="{303979B2-E50E-4F83-8218-052842364AA8}"/>
    <cellStyle name="20 % – uthevingsfarge 1 10 3" xfId="1293" xr:uid="{F9CC4138-7315-4399-986B-55E505B42C0C}"/>
    <cellStyle name="20 % – uthevingsfarge 1 10 4" xfId="2505" xr:uid="{A119080F-4869-4A6F-95CF-6B833F26C924}"/>
    <cellStyle name="20 % – uthevingsfarge 1 11" xfId="521" xr:uid="{00000000-0005-0000-0000-00000D020000}"/>
    <cellStyle name="20 % – uthevingsfarge 1 11 2" xfId="930" xr:uid="{BA5D1320-11E0-4C06-AC28-ABCBE7045D73}"/>
    <cellStyle name="20 % – uthevingsfarge 1 11 2 2" xfId="1746" xr:uid="{FB33F417-BC71-4388-9278-0DF9F82576A6}"/>
    <cellStyle name="20 % – uthevingsfarge 1 11 3" xfId="1338" xr:uid="{C30529D3-43A7-47AC-A28B-043F1652E69F}"/>
    <cellStyle name="20 % – uthevingsfarge 1 12" xfId="542" xr:uid="{67D4A351-207C-434F-AB19-47328E2B7477}"/>
    <cellStyle name="20 % – uthevingsfarge 1 12 2" xfId="951" xr:uid="{A0E7C9A5-8218-4371-A20B-FC7241AAB0F2}"/>
    <cellStyle name="20 % – uthevingsfarge 1 12 2 2" xfId="1767" xr:uid="{87032B65-40F6-4882-8BCC-F4FC4538A792}"/>
    <cellStyle name="20 % – uthevingsfarge 1 12 3" xfId="1359" xr:uid="{6B4052D7-8407-4CB7-83E3-19BEC2EA7090}"/>
    <cellStyle name="20 % – uthevingsfarge 1 13" xfId="554" xr:uid="{61AF61D7-12B0-4ABE-8111-00E9002B28DF}"/>
    <cellStyle name="20 % – uthevingsfarge 1 13 2" xfId="1371" xr:uid="{4EC4C82A-AF00-48CB-92A9-EE972586E6F9}"/>
    <cellStyle name="20 % – uthevingsfarge 1 14" xfId="963" xr:uid="{4B76ABB0-6B01-40D3-A675-BCE66AEA03FC}"/>
    <cellStyle name="20 % – uthevingsfarge 1 15" xfId="1882" xr:uid="{8A88B23D-E4A6-40B9-BF91-50D784837C74}"/>
    <cellStyle name="20 % - uthevingsfarge 1 2" xfId="230" xr:uid="{00000000-0005-0000-0000-000003000000}"/>
    <cellStyle name="20 % – uthevingsfarge 1 2" xfId="58" xr:uid="{00000000-0005-0000-0000-000004000000}"/>
    <cellStyle name="20 % - uthevingsfarge 1 2 10" xfId="2885" xr:uid="{608405FC-5834-4F5B-A8B1-91F7AC76161B}"/>
    <cellStyle name="20 % – uthevingsfarge 1 2 10" xfId="2645" xr:uid="{C06077E0-8B4C-4F07-9FB0-1289055520B4}"/>
    <cellStyle name="20 % - uthevingsfarge 1 2 11" xfId="1954" xr:uid="{B8238F5F-23FC-407B-94E1-55568303799D}"/>
    <cellStyle name="20 % – uthevingsfarge 1 2 11" xfId="1807" xr:uid="{A9D54AA0-AD21-4707-9592-8766A5F6BB26}"/>
    <cellStyle name="20 % - uthevingsfarge 1 2 12" xfId="3138" xr:uid="{5C06F785-3CCA-4EEC-83A1-051356ABDFA9}"/>
    <cellStyle name="20 % – uthevingsfarge 1 2 12" xfId="2093" xr:uid="{93D9D892-A943-4CF2-9923-D72E02B0ECEA}"/>
    <cellStyle name="20 % - uthevingsfarge 1 2 13" xfId="3122" xr:uid="{39962B8E-0033-435C-B49F-9CBD2D6503C9}"/>
    <cellStyle name="20 % – uthevingsfarge 1 2 13" xfId="1779" xr:uid="{CC2B2FC3-8FCE-48AD-BF15-0886788D0BFC}"/>
    <cellStyle name="20 % - uthevingsfarge 1 2 14" xfId="1897" xr:uid="{552E875D-8493-457E-8974-8A8AAD94950D}"/>
    <cellStyle name="20 % – uthevingsfarge 1 2 14" xfId="3086" xr:uid="{89B2EBBF-2F1A-488F-946A-151AAF899B25}"/>
    <cellStyle name="20 % - uthevingsfarge 1 2 2" xfId="258" xr:uid="{00000000-0005-0000-0000-000005000000}"/>
    <cellStyle name="20 % – uthevingsfarge 1 2 2" xfId="170" xr:uid="{00000000-0005-0000-0000-000006000000}"/>
    <cellStyle name="20 % - uthevingsfarge 1 2 2 10" xfId="1982" xr:uid="{B9D58AB4-DBD4-4335-B9E6-53C16456FF56}"/>
    <cellStyle name="20 % – uthevingsfarge 1 2 2 10" xfId="1910" xr:uid="{0C4CE678-BAD4-4615-8A78-B0B8B033BAD2}"/>
    <cellStyle name="20 % - uthevingsfarge 1 2 2 11" xfId="3163" xr:uid="{3422A434-D381-4970-8388-8E1368B9C8D7}"/>
    <cellStyle name="20 % – uthevingsfarge 1 2 2 11" xfId="3101" xr:uid="{09488EE3-93D8-4583-A38D-05FCFB7E8FC8}"/>
    <cellStyle name="20 % - uthevingsfarge 1 2 2 12" xfId="3424" xr:uid="{67A28501-11AF-49B4-B37A-4587FACA024E}"/>
    <cellStyle name="20 % – uthevingsfarge 1 2 2 12" xfId="2095" xr:uid="{2344611A-E028-4F75-8737-5AFD7800F029}"/>
    <cellStyle name="20 % - uthevingsfarge 1 2 2 13" xfId="3428" xr:uid="{FAE0E36C-E9AC-4830-A94E-9A9F386B6383}"/>
    <cellStyle name="20 % – uthevingsfarge 1 2 2 13" xfId="2087" xr:uid="{79E4702B-4940-41F1-9E84-FC6A3D5A50D8}"/>
    <cellStyle name="20 % - uthevingsfarge 1 2 2 2" xfId="709" xr:uid="{BA5E71C5-5223-454A-9624-F5E5FAE5F36D}"/>
    <cellStyle name="20 % – uthevingsfarge 1 2 2 2" xfId="645" xr:uid="{A0715489-C6A1-43FB-BCDE-13758E8EEC9A}"/>
    <cellStyle name="20 % - uthevingsfarge 1 2 2 2 2" xfId="1525" xr:uid="{C937C50D-C0A4-4047-B8B7-78A5DA1761F1}"/>
    <cellStyle name="20 % – uthevingsfarge 1 2 2 2 2" xfId="1461" xr:uid="{236F8433-CC7F-4FBE-BB20-31AA6426DE20}"/>
    <cellStyle name="20 % - uthevingsfarge 1 2 2 2 3" xfId="2288" xr:uid="{688B22B6-28C9-4F4B-8797-7FB7F2841996}"/>
    <cellStyle name="20 % – uthevingsfarge 1 2 2 2 3" xfId="2214" xr:uid="{20E75CA8-9622-4C81-B8A6-A96574AF3FEC}"/>
    <cellStyle name="20 % - uthevingsfarge 1 2 2 2 4" xfId="3387" xr:uid="{2CD7FB7A-DBEE-4DD3-ABE7-701073FB5DEB}"/>
    <cellStyle name="20 % – uthevingsfarge 1 2 2 2 4" xfId="3330" xr:uid="{37B34C9A-9145-46C8-B0C0-0776C67BCB1D}"/>
    <cellStyle name="20 % - uthevingsfarge 1 2 2 2 5" xfId="3537" xr:uid="{66E5173A-DF0D-47BD-89A9-060642A1EA67}"/>
    <cellStyle name="20 % – uthevingsfarge 1 2 2 2 5" xfId="3780" xr:uid="{8D374EC0-2764-4FC4-9302-414E085CACCF}"/>
    <cellStyle name="20 % - uthevingsfarge 1 2 2 2 6" xfId="3227" xr:uid="{B10F74F0-C8BF-47D6-A20B-CC44522E33FB}"/>
    <cellStyle name="20 % – uthevingsfarge 1 2 2 2 6" xfId="3891" xr:uid="{1D5B0F16-190C-499C-BBB6-85F19E7ACA04}"/>
    <cellStyle name="20 % - uthevingsfarge 1 2 2 3" xfId="1117" xr:uid="{0D8CAE16-7CB9-43F6-BF2C-CEB078C59714}"/>
    <cellStyle name="20 % – uthevingsfarge 1 2 2 3" xfId="1053" xr:uid="{52C669D9-59BA-406F-B485-6A318479FA60}"/>
    <cellStyle name="20 % - uthevingsfarge 1 2 2 3 2" xfId="2595" xr:uid="{A496A490-84ED-4126-905A-5BDD6F5F9E69}"/>
    <cellStyle name="20 % – uthevingsfarge 1 2 2 3 2" xfId="2522" xr:uid="{13830014-5690-428A-99A9-34127F8016AF}"/>
    <cellStyle name="20 % - uthevingsfarge 1 2 2 3 3" xfId="3579" xr:uid="{DE5E4E23-404B-468A-907F-A76201DD2B60}"/>
    <cellStyle name="20 % – uthevingsfarge 1 2 2 3 3" xfId="3520" xr:uid="{5DC73DEE-8131-4D41-83BC-7CDEBD766430}"/>
    <cellStyle name="20 % - uthevingsfarge 1 2 2 3 4" xfId="3536" xr:uid="{1E26CBA7-3945-4E61-A1A2-40CDF352AAA3}"/>
    <cellStyle name="20 % – uthevingsfarge 1 2 2 3 4" xfId="3803" xr:uid="{B46B7662-1FFF-495F-9E11-5B42290A825B}"/>
    <cellStyle name="20 % - uthevingsfarge 1 2 2 3 5" xfId="3678" xr:uid="{D0CFD58A-6FCE-4510-A400-34E4678A9333}"/>
    <cellStyle name="20 % – uthevingsfarge 1 2 2 3 5" xfId="3903" xr:uid="{674B6244-AAC7-4A5D-8968-C5472F009D14}"/>
    <cellStyle name="20 % - uthevingsfarge 1 2 2 4" xfId="2671" xr:uid="{73B1C4D8-B6F4-4032-833E-288402B09647}"/>
    <cellStyle name="20 % – uthevingsfarge 1 2 2 4" xfId="2682" xr:uid="{FFE65FF3-8D34-4AD7-9945-38B6E82A53E9}"/>
    <cellStyle name="20 % - uthevingsfarge 1 2 2 5" xfId="2769" xr:uid="{73A17F6A-3E83-4F14-B34C-18ACCD787EB4}"/>
    <cellStyle name="20 % – uthevingsfarge 1 2 2 5" xfId="2780" xr:uid="{FAA1BB6E-A4EB-4495-820C-243D5680B971}"/>
    <cellStyle name="20 % - uthevingsfarge 1 2 2 6" xfId="2864" xr:uid="{BB3FA8AA-B73C-4DED-A5DE-0471265BF922}"/>
    <cellStyle name="20 % – uthevingsfarge 1 2 2 6" xfId="2842" xr:uid="{099C24A6-A430-45A7-A5D1-F0CB3A096D9B}"/>
    <cellStyle name="20 % - uthevingsfarge 1 2 2 7" xfId="2907" xr:uid="{9B2F5446-4362-404D-B3B8-8D959811A3A3}"/>
    <cellStyle name="20 % – uthevingsfarge 1 2 2 7" xfId="2824" xr:uid="{97C7A5E8-C902-4E15-84EB-8F11A0431850}"/>
    <cellStyle name="20 % - uthevingsfarge 1 2 2 8" xfId="3003" xr:uid="{2882FBFA-0612-41A1-ACCB-7F2BA3EA8458}"/>
    <cellStyle name="20 % – uthevingsfarge 1 2 2 8" xfId="2984" xr:uid="{5CA1AA58-64B4-4A91-8FBB-B0696E195945}"/>
    <cellStyle name="20 % - uthevingsfarge 1 2 2 9" xfId="2968" xr:uid="{9D7CF1CD-B4E5-4552-BFF2-D5D8B56A3C46}"/>
    <cellStyle name="20 % – uthevingsfarge 1 2 2 9" xfId="2713" xr:uid="{FA4B3351-0849-4E81-BD8C-6CBD2C20E2AD}"/>
    <cellStyle name="20 % - uthevingsfarge 1 2 3" xfId="683" xr:uid="{D60ED55F-7D4F-42F7-878C-5FB3A2B1A214}"/>
    <cellStyle name="20 % – uthevingsfarge 1 2 3" xfId="316" xr:uid="{00000000-0005-0000-0000-000007000000}"/>
    <cellStyle name="20 % - uthevingsfarge 1 2 3 2" xfId="1499" xr:uid="{D699E548-C443-47C7-85EF-9EC6AF0B14CE}"/>
    <cellStyle name="20 % – uthevingsfarge 1 2 3 2" xfId="765" xr:uid="{06AE9FFA-002F-49AC-9ADC-397F8CC15470}"/>
    <cellStyle name="20 % – uthevingsfarge 1 2 3 2 2" xfId="1581" xr:uid="{1905289E-4A3F-4DC4-8E3A-0CB76DCA7121}"/>
    <cellStyle name="20 % – uthevingsfarge 1 2 3 2 3" xfId="2345" xr:uid="{528FE758-1371-4479-8638-61713C7CC05B}"/>
    <cellStyle name="20 % - uthevingsfarge 1 2 3 3" xfId="2261" xr:uid="{913986D7-2983-4D8D-8749-BFF2855EFDBB}"/>
    <cellStyle name="20 % – uthevingsfarge 1 2 3 3" xfId="1173" xr:uid="{56C05396-0D7D-4D3D-A3F8-4F6EB0C36EDE}"/>
    <cellStyle name="20 % - uthevingsfarge 1 2 3 4" xfId="3360" xr:uid="{C2621E81-BE50-4BAB-88BF-9B8010B96332}"/>
    <cellStyle name="20 % – uthevingsfarge 1 2 3 4" xfId="2039" xr:uid="{CF826635-2028-421B-B30B-871B33C5FB96}"/>
    <cellStyle name="20 % - uthevingsfarge 1 2 3 5" xfId="3655" xr:uid="{AEF4A70C-D6F4-4FC5-9297-FDB020948353}"/>
    <cellStyle name="20 % – uthevingsfarge 1 2 3 5" xfId="3210" xr:uid="{721559CC-FA6A-4C19-B220-147652766B3F}"/>
    <cellStyle name="20 % - uthevingsfarge 1 2 3 6" xfId="3205" xr:uid="{48E45BF4-9B85-4BFC-801C-271F4E6BC560}"/>
    <cellStyle name="20 % – uthevingsfarge 1 2 3 6" xfId="3807" xr:uid="{89D37901-EF44-4C85-83F0-431BF71067FB}"/>
    <cellStyle name="20 % – uthevingsfarge 1 2 3 7" xfId="3905" xr:uid="{7E837D55-9C5F-405A-82E6-0E75C3CFB832}"/>
    <cellStyle name="20 % - uthevingsfarge 1 2 4" xfId="1091" xr:uid="{8C86C732-E041-4CDE-AE53-4B9903B67AF8}"/>
    <cellStyle name="20 % – uthevingsfarge 1 2 4" xfId="309" xr:uid="{00000000-0005-0000-0000-000008000000}"/>
    <cellStyle name="20 % - uthevingsfarge 1 2 4 2" xfId="2568" xr:uid="{C22B9B09-316B-451B-A768-345F62EF312D}"/>
    <cellStyle name="20 % – uthevingsfarge 1 2 4 2" xfId="758" xr:uid="{EBD4E37A-159A-4DD5-91B3-1E3AF2E109E0}"/>
    <cellStyle name="20 % – uthevingsfarge 1 2 4 2 2" xfId="1574" xr:uid="{81CFAB47-CE4C-4F8B-A7FD-F7CBBC005EC1}"/>
    <cellStyle name="20 % – uthevingsfarge 1 2 4 2 3" xfId="2338" xr:uid="{B9B9D600-3502-4768-B256-BE7980F2FB66}"/>
    <cellStyle name="20 % - uthevingsfarge 1 2 4 3" xfId="3554" xr:uid="{956FBA26-B85F-4F2F-975A-C8BBBD3F7043}"/>
    <cellStyle name="20 % – uthevingsfarge 1 2 4 3" xfId="1166" xr:uid="{EC290716-A66D-4E4A-A254-B0180CBD0453}"/>
    <cellStyle name="20 % - uthevingsfarge 1 2 4 4" xfId="3422" xr:uid="{39F88AD2-EF7F-4FE7-83CF-4E964854CC23}"/>
    <cellStyle name="20 % – uthevingsfarge 1 2 4 4" xfId="2032" xr:uid="{05722034-BA14-4DD0-9A9E-AC3AE654F4A5}"/>
    <cellStyle name="20 % - uthevingsfarge 1 2 4 5" xfId="3230" xr:uid="{D9BB8CEF-520A-44D0-A358-34EF9DA0D655}"/>
    <cellStyle name="20 % – uthevingsfarge 1 2 4 5" xfId="3204" xr:uid="{AB3F4A8D-93C6-4AAA-BF6F-EBE407327206}"/>
    <cellStyle name="20 % – uthevingsfarge 1 2 4 6" xfId="3718" xr:uid="{59A22378-62D7-4172-9078-1BD41E6370EF}"/>
    <cellStyle name="20 % – uthevingsfarge 1 2 4 7" xfId="3854" xr:uid="{5F0F07E8-CF1C-4278-B23A-4FCC3B069BB7}"/>
    <cellStyle name="20 % - uthevingsfarge 1 2 5" xfId="2689" xr:uid="{21B9B633-A7BC-49D6-A62F-68EFFF34834A}"/>
    <cellStyle name="20 % – uthevingsfarge 1 2 5" xfId="310" xr:uid="{00000000-0005-0000-0000-000009000000}"/>
    <cellStyle name="20 % – uthevingsfarge 1 2 5 2" xfId="759" xr:uid="{6CE4CD11-3D09-4E33-8A35-0B5EDCCFB1E2}"/>
    <cellStyle name="20 % – uthevingsfarge 1 2 5 2 2" xfId="1575" xr:uid="{398B5404-0618-42DB-AC56-D51852579E6E}"/>
    <cellStyle name="20 % – uthevingsfarge 1 2 5 2 3" xfId="2339" xr:uid="{7AF37613-0DED-40AC-8143-6729AA3E89D0}"/>
    <cellStyle name="20 % – uthevingsfarge 1 2 5 3" xfId="1167" xr:uid="{91B97C32-A99F-401D-842E-4CD7B3CFE9E9}"/>
    <cellStyle name="20 % – uthevingsfarge 1 2 5 4" xfId="2033" xr:uid="{820CA57C-9A82-4DA5-B448-660BF90D1D9A}"/>
    <cellStyle name="20 % - uthevingsfarge 1 2 6" xfId="2787" xr:uid="{0D53B8B9-389F-45D0-944C-647645E7BE3E}"/>
    <cellStyle name="20 % – uthevingsfarge 1 2 6" xfId="568" xr:uid="{A72132AE-FBD2-4879-937D-6A997FB40792}"/>
    <cellStyle name="20 % – uthevingsfarge 1 2 6 2" xfId="1385" xr:uid="{32930C5B-E0C0-4FA2-87CD-E26D4332F2F8}"/>
    <cellStyle name="20 % – uthevingsfarge 1 2 6 3" xfId="2106" xr:uid="{182464ED-ADD8-4F9B-AD6A-5EA39E012588}"/>
    <cellStyle name="20 % - uthevingsfarge 1 2 7" xfId="2822" xr:uid="{EA439799-FD8D-4A67-88CD-02D07B3F5364}"/>
    <cellStyle name="20 % – uthevingsfarge 1 2 7" xfId="977" xr:uid="{AA309EC8-DB1E-4D47-81DC-3742D6AB102B}"/>
    <cellStyle name="20 % – uthevingsfarge 1 2 7 2" xfId="2079" xr:uid="{23AFFBBF-6262-4F84-87F7-E35F26047C75}"/>
    <cellStyle name="20 % - uthevingsfarge 1 2 8" xfId="2838" xr:uid="{7170F5DB-D147-4ECE-8C6B-B4DAADB57AC5}"/>
    <cellStyle name="20 % – uthevingsfarge 1 2 8" xfId="2630" xr:uid="{417A7FB0-3F30-41BE-866A-0DFF9EEAB6FB}"/>
    <cellStyle name="20 % - uthevingsfarge 1 2 9" xfId="2905" xr:uid="{CF051AAA-733B-4D6B-B4DA-C9A469566D7E}"/>
    <cellStyle name="20 % – uthevingsfarge 1 2 9" xfId="2734" xr:uid="{F57E8CEC-1EDB-48A0-AD93-BC58E8269AE5}"/>
    <cellStyle name="20 % - uthevingsfarge 1 3" xfId="271" xr:uid="{00000000-0005-0000-0000-00000A000000}"/>
    <cellStyle name="20 % – uthevingsfarge 1 3" xfId="78" xr:uid="{00000000-0005-0000-0000-00000B000000}"/>
    <cellStyle name="20 % - uthevingsfarge 1 3 10" xfId="1995" xr:uid="{6099CEDF-7323-4AF5-920D-09163AC2EAF6}"/>
    <cellStyle name="20 % – uthevingsfarge 1 3 10" xfId="3052" xr:uid="{EEDBB6BF-690B-4764-9E73-98CC4B6D1789}"/>
    <cellStyle name="20 % - uthevingsfarge 1 3 11" xfId="3176" xr:uid="{1EEA258D-E3D7-4278-BC0F-7D794903CE64}"/>
    <cellStyle name="20 % – uthevingsfarge 1 3 11" xfId="1827" xr:uid="{17C7F530-EE21-4EC7-BDBC-85ADCEFB94B5}"/>
    <cellStyle name="20 % - uthevingsfarge 1 3 12" xfId="3717" xr:uid="{0ADA1B84-4724-42E8-B293-57B1EE5EE72C}"/>
    <cellStyle name="20 % – uthevingsfarge 1 3 12" xfId="2399" xr:uid="{8751C96D-C832-4CF0-81B6-D2BF9BB12D20}"/>
    <cellStyle name="20 % - uthevingsfarge 1 3 13" xfId="3853" xr:uid="{38DCCB04-F96B-419C-8A0F-02A5820137A6}"/>
    <cellStyle name="20 % – uthevingsfarge 1 3 13" xfId="3292" xr:uid="{F60CA992-0C2C-4EE7-BE89-FD4E9491F5D9}"/>
    <cellStyle name="20 % – uthevingsfarge 1 3 14" xfId="3319" xr:uid="{DC0726DB-8F2F-42B6-B1DA-C1614DACB221}"/>
    <cellStyle name="20 % - uthevingsfarge 1 3 2" xfId="722" xr:uid="{C7B2F3D6-B3B1-4108-9EC4-1A9D6EDF62E6}"/>
    <cellStyle name="20 % – uthevingsfarge 1 3 2" xfId="190" xr:uid="{00000000-0005-0000-0000-00000C000000}"/>
    <cellStyle name="20 % - uthevingsfarge 1 3 2 2" xfId="1538" xr:uid="{32F636C9-5872-45C3-8F23-E371C4FDBCCD}"/>
    <cellStyle name="20 % – uthevingsfarge 1 3 2 2" xfId="665" xr:uid="{C6B61495-6500-4531-B46E-DD6DE464B671}"/>
    <cellStyle name="20 % – uthevingsfarge 1 3 2 2 2" xfId="1481" xr:uid="{FFA60228-E3ED-4F0F-ADD4-28D408F404AB}"/>
    <cellStyle name="20 % – uthevingsfarge 1 3 2 2 3" xfId="2234" xr:uid="{6AE0D035-D2C7-41AA-88DD-4AF20E83E789}"/>
    <cellStyle name="20 % - uthevingsfarge 1 3 2 3" xfId="2301" xr:uid="{B5D1A67A-F707-46AA-8ADF-E1003F243033}"/>
    <cellStyle name="20 % – uthevingsfarge 1 3 2 3" xfId="1073" xr:uid="{D704D3AE-45F7-4FE5-80AA-DCF627BA644D}"/>
    <cellStyle name="20 % - uthevingsfarge 1 3 2 4" xfId="3400" xr:uid="{4371AC3C-9F84-4941-A235-C20183DEC9DF}"/>
    <cellStyle name="20 % – uthevingsfarge 1 3 2 4" xfId="1930" xr:uid="{648BFF03-0611-44C7-AB92-5E26FD0B8385}"/>
    <cellStyle name="20 % - uthevingsfarge 1 3 2 5" xfId="3792" xr:uid="{9E08C586-602F-42B2-BB11-791EB2248967}"/>
    <cellStyle name="20 % – uthevingsfarge 1 3 2 5" xfId="3120" xr:uid="{19A70E4F-7DC9-4333-8BF0-045A3BF6D02B}"/>
    <cellStyle name="20 % - uthevingsfarge 1 3 2 6" xfId="3899" xr:uid="{C7C5A8E3-5483-4412-AC1A-6B0E24F7AEFE}"/>
    <cellStyle name="20 % – uthevingsfarge 1 3 2 6" xfId="3352" xr:uid="{7A47CB6B-EACA-4C94-9A12-6FC6C5761324}"/>
    <cellStyle name="20 % – uthevingsfarge 1 3 2 7" xfId="3701" xr:uid="{C2D7FD05-8137-4695-A61D-5FFDE881F628}"/>
    <cellStyle name="20 % - uthevingsfarge 1 3 3" xfId="1130" xr:uid="{4BFED8F0-BC24-41AB-B3DC-CB6272FC9212}"/>
    <cellStyle name="20 % – uthevingsfarge 1 3 3" xfId="588" xr:uid="{F5E86AB5-7059-43B7-8063-6E5A1330600E}"/>
    <cellStyle name="20 % - uthevingsfarge 1 3 3 2" xfId="2608" xr:uid="{C7D35C0A-7077-444D-8B79-991EA9595E35}"/>
    <cellStyle name="20 % – uthevingsfarge 1 3 3 2" xfId="1405" xr:uid="{6FF640EC-AC12-4E11-96DB-1DD2A8166B20}"/>
    <cellStyle name="20 % - uthevingsfarge 1 3 3 3" xfId="3592" xr:uid="{6389B9F6-460D-426D-A725-8421EE2DEAF0}"/>
    <cellStyle name="20 % – uthevingsfarge 1 3 3 3" xfId="2126" xr:uid="{9F9C7326-0868-4B3B-8D52-60A9F43AB884}"/>
    <cellStyle name="20 % - uthevingsfarge 1 3 3 4" xfId="3633" xr:uid="{3D91A204-0747-4A2F-914E-53C4DE14DCFB}"/>
    <cellStyle name="20 % – uthevingsfarge 1 3 3 4" xfId="3272" xr:uid="{E8A84423-A967-4D00-85C8-7E6426E50DE9}"/>
    <cellStyle name="20 % - uthevingsfarge 1 3 3 5" xfId="3815" xr:uid="{92EFA6D3-1142-42EE-A6AC-6B00BC69B749}"/>
    <cellStyle name="20 % – uthevingsfarge 1 3 3 5" xfId="3750" xr:uid="{D490ACAD-DE1D-480D-B575-D70523635F80}"/>
    <cellStyle name="20 % – uthevingsfarge 1 3 3 6" xfId="3871" xr:uid="{FD271713-80AB-4630-9948-EEF348570B6B}"/>
    <cellStyle name="20 % - uthevingsfarge 1 3 4" xfId="2653" xr:uid="{3548DB63-F6C5-4733-AC5B-1ADFAAB304C5}"/>
    <cellStyle name="20 % – uthevingsfarge 1 3 4" xfId="997" xr:uid="{F09363E8-CB03-4FA1-9927-03612C479672}"/>
    <cellStyle name="20 % – uthevingsfarge 1 3 4 2" xfId="2437" xr:uid="{E7BED286-26A3-4DB3-A5BF-6E1FB488DD98}"/>
    <cellStyle name="20 % - uthevingsfarge 1 3 5" xfId="2754" xr:uid="{93EBA031-68E3-4C2B-80CE-225659362A65}"/>
    <cellStyle name="20 % – uthevingsfarge 1 3 5" xfId="2186" xr:uid="{919218B9-A823-49D5-BBBB-00068E7B4400}"/>
    <cellStyle name="20 % - uthevingsfarge 1 3 6" xfId="2846" xr:uid="{2E96FF97-1B11-4DD5-BE7B-9380884D42F8}"/>
    <cellStyle name="20 % – uthevingsfarge 1 3 6" xfId="2714" xr:uid="{8CD0DF13-4D24-4246-8FED-26836439DA87}"/>
    <cellStyle name="20 % - uthevingsfarge 1 3 7" xfId="2705" xr:uid="{231B6333-13EA-429F-9525-9F29E8E4741F}"/>
    <cellStyle name="20 % – uthevingsfarge 1 3 7" xfId="2719" xr:uid="{3D5AC2FC-268C-4716-9F6B-1A5546729196}"/>
    <cellStyle name="20 % - uthevingsfarge 1 3 8" xfId="3006" xr:uid="{5A405F65-5602-4F75-AA30-445D3C99B01D}"/>
    <cellStyle name="20 % – uthevingsfarge 1 3 8" xfId="2811" xr:uid="{7F3A65A0-ABDE-4A5C-A9B9-3D7852AB8BD4}"/>
    <cellStyle name="20 % - uthevingsfarge 1 3 9" xfId="3030" xr:uid="{28407E15-7306-41AF-A14B-F0A78DE8009B}"/>
    <cellStyle name="20 % – uthevingsfarge 1 3 9" xfId="2709" xr:uid="{7B398766-8ECB-42F7-A808-2091ECA18426}"/>
    <cellStyle name="20 % - uthevingsfarge 1 4" xfId="244" xr:uid="{00000000-0005-0000-0000-00000D000000}"/>
    <cellStyle name="20 % – uthevingsfarge 1 4" xfId="107" xr:uid="{00000000-0005-0000-0000-00000E000000}"/>
    <cellStyle name="20 % - uthevingsfarge 1 4 10" xfId="1968" xr:uid="{739D512B-275D-4AC0-8D82-782888C546D2}"/>
    <cellStyle name="20 % – uthevingsfarge 1 4 10" xfId="1856" xr:uid="{66D70027-CEDB-4303-93EC-6AA703C7D3C4}"/>
    <cellStyle name="20 % - uthevingsfarge 1 4 11" xfId="3151" xr:uid="{D62A18F1-6ED7-4C46-B2E3-9F23023411A2}"/>
    <cellStyle name="20 % – uthevingsfarge 1 4 11" xfId="3066" xr:uid="{EDA3C65E-9B2C-4F8C-B638-A927CCC8A233}"/>
    <cellStyle name="20 % - uthevingsfarge 1 4 12" xfId="3416" xr:uid="{82FE5625-1F75-4AEF-8F6C-A50194BF319A}"/>
    <cellStyle name="20 % – uthevingsfarge 1 4 12" xfId="2091" xr:uid="{185417A4-B6A3-41B0-B602-19D7B02DA177}"/>
    <cellStyle name="20 % - uthevingsfarge 1 4 13" xfId="3347" xr:uid="{0BEABC95-6A4E-432F-8C84-A6CFBA746ED5}"/>
    <cellStyle name="20 % – uthevingsfarge 1 4 13" xfId="3460" xr:uid="{60216118-57D5-4BFA-93B1-72DF92861871}"/>
    <cellStyle name="20 % - uthevingsfarge 1 4 2" xfId="695" xr:uid="{046B69FD-86EF-4912-BF0D-4114DF095F38}"/>
    <cellStyle name="20 % – uthevingsfarge 1 4 2" xfId="617" xr:uid="{46F65BE4-D426-4D80-981E-3884EDF5020E}"/>
    <cellStyle name="20 % - uthevingsfarge 1 4 2 2" xfId="1511" xr:uid="{06AA6ADD-3357-4CB5-89B6-DA8205B41065}"/>
    <cellStyle name="20 % – uthevingsfarge 1 4 2 2" xfId="1434" xr:uid="{34C645BE-B2E9-42AC-92FA-A4E951D4BCFD}"/>
    <cellStyle name="20 % - uthevingsfarge 1 4 2 3" xfId="2274" xr:uid="{B2EAF108-4DC7-488D-B06D-78099179FF82}"/>
    <cellStyle name="20 % – uthevingsfarge 1 4 2 3" xfId="2155" xr:uid="{934F17C8-EE55-4FC8-BBB0-2992B63B2F8A}"/>
    <cellStyle name="20 % - uthevingsfarge 1 4 2 4" xfId="3373" xr:uid="{750A1938-85CB-42F0-9A44-C4D9B9B0FCA8}"/>
    <cellStyle name="20 % – uthevingsfarge 1 4 2 4" xfId="3295" xr:uid="{6959A5E0-4BBE-4716-97FC-B457B2F1A7E0}"/>
    <cellStyle name="20 % - uthevingsfarge 1 4 2 5" xfId="3522" xr:uid="{41E5ECAE-97AC-48D3-A556-F24F42780E48}"/>
    <cellStyle name="20 % – uthevingsfarge 1 4 2 5" xfId="3238" xr:uid="{E6411E8F-F9DB-4CFE-81FB-B3875198FCB9}"/>
    <cellStyle name="20 % - uthevingsfarge 1 4 2 6" xfId="3644" xr:uid="{9880463E-F74A-451E-A561-0C7B860E0D67}"/>
    <cellStyle name="20 % – uthevingsfarge 1 4 2 6" xfId="3794" xr:uid="{0A66E9AF-27EE-4250-BBF5-A8C9D6E69B5A}"/>
    <cellStyle name="20 % - uthevingsfarge 1 4 3" xfId="1103" xr:uid="{919A7E7E-DC26-488D-8BAB-889F1FCF07B0}"/>
    <cellStyle name="20 % – uthevingsfarge 1 4 3" xfId="1026" xr:uid="{9D10B358-2A78-4A01-A9E7-4225975B2545}"/>
    <cellStyle name="20 % - uthevingsfarge 1 4 3 2" xfId="2582" xr:uid="{A1998329-8713-4D2D-9AA0-DC5C5B3BD7D7}"/>
    <cellStyle name="20 % – uthevingsfarge 1 4 3 2" xfId="2465" xr:uid="{A5D6F4B3-1906-44DF-AB67-E4E56BE04DE0}"/>
    <cellStyle name="20 % - uthevingsfarge 1 4 3 3" xfId="3567" xr:uid="{2D779535-1443-4246-B9EA-B047C0E1A879}"/>
    <cellStyle name="20 % – uthevingsfarge 1 4 3 3" xfId="3485" xr:uid="{FFFD0C8E-89D1-45A0-90C0-F29E17523173}"/>
    <cellStyle name="20 % - uthevingsfarge 1 4 3 4" xfId="3514" xr:uid="{4BA6920C-06A7-4D8C-BB20-A62375E936F2}"/>
    <cellStyle name="20 % – uthevingsfarge 1 4 3 4" xfId="3652" xr:uid="{0D6EBE9D-D8E3-4E68-AB64-2918DE30BB14}"/>
    <cellStyle name="20 % - uthevingsfarge 1 4 3 5" xfId="3804" xr:uid="{EAEF8276-1387-4372-8324-83065C3CBAB1}"/>
    <cellStyle name="20 % – uthevingsfarge 1 4 3 5" xfId="3239" xr:uid="{4AD9DED4-DE21-4E71-A0BA-A5C6763EF7CF}"/>
    <cellStyle name="20 % - uthevingsfarge 1 4 4" xfId="2661" xr:uid="{2326ED85-1582-475D-B0C0-D488CB871A54}"/>
    <cellStyle name="20 % – uthevingsfarge 1 4 4" xfId="2482" xr:uid="{C0A0582B-FB04-4D70-89B5-3131CF29C1EE}"/>
    <cellStyle name="20 % - uthevingsfarge 1 4 5" xfId="2761" xr:uid="{CEBDE61B-FEA6-4999-BE6E-6F3635742201}"/>
    <cellStyle name="20 % – uthevingsfarge 1 4 5" xfId="2533" xr:uid="{9E25BED3-DA88-4F59-8E57-0BB678BE3F77}"/>
    <cellStyle name="20 % - uthevingsfarge 1 4 6" xfId="2832" xr:uid="{65DEE549-A0ED-475D-9F8D-F2AB92C34C05}"/>
    <cellStyle name="20 % – uthevingsfarge 1 4 6" xfId="2790" xr:uid="{C7C7D3C9-EC64-4F93-A402-7BAD9E13F082}"/>
    <cellStyle name="20 % - uthevingsfarge 1 4 7" xfId="2948" xr:uid="{2B852CA2-C34B-46CC-A19B-E03CB61F037F}"/>
    <cellStyle name="20 % – uthevingsfarge 1 4 7" xfId="2804" xr:uid="{41D05F9F-05D0-401F-851F-9377DB20B5E0}"/>
    <cellStyle name="20 % - uthevingsfarge 1 4 8" xfId="2917" xr:uid="{FF2E3A2F-CE96-46EE-AF14-092A5DD570A7}"/>
    <cellStyle name="20 % – uthevingsfarge 1 4 8" xfId="2915" xr:uid="{295D4AE7-7A97-4625-BE2B-8332A9CD84C8}"/>
    <cellStyle name="20 % - uthevingsfarge 1 4 9" xfId="3043" xr:uid="{56D8E8FD-7E35-410F-85E3-2FA188277BCC}"/>
    <cellStyle name="20 % – uthevingsfarge 1 4 9" xfId="2797" xr:uid="{1718AB31-BB1C-4827-A43C-F0739A8F9B6D}"/>
    <cellStyle name="20 % – uthevingsfarge 1 5" xfId="100" xr:uid="{00000000-0005-0000-0000-00000F000000}"/>
    <cellStyle name="20 % – uthevingsfarge 1 5 2" xfId="610" xr:uid="{D7BED9DA-1A5B-4B01-AD93-6E83B02271C0}"/>
    <cellStyle name="20 % – uthevingsfarge 1 5 2 2" xfId="1427" xr:uid="{FE6D897D-4C05-4903-BA38-650812567974}"/>
    <cellStyle name="20 % – uthevingsfarge 1 5 2 3" xfId="2148" xr:uid="{48BFE298-DA77-4535-9072-45BB16E6A076}"/>
    <cellStyle name="20 % – uthevingsfarge 1 5 3" xfId="1019" xr:uid="{7D4409A0-512A-423C-A5B8-15657913A34B}"/>
    <cellStyle name="20 % – uthevingsfarge 1 5 4" xfId="1849" xr:uid="{5C463954-D09C-4518-9A42-0D33E3C60604}"/>
    <cellStyle name="20 % – uthevingsfarge 1 6" xfId="101" xr:uid="{00000000-0005-0000-0000-000010000000}"/>
    <cellStyle name="20 % – uthevingsfarge 1 6 2" xfId="611" xr:uid="{19E8E1E3-AB4A-4B10-AAA9-FC8DF2A6C481}"/>
    <cellStyle name="20 % – uthevingsfarge 1 6 2 2" xfId="1428" xr:uid="{6D7F988E-D6D3-4CB1-8FF7-1122A7BE668A}"/>
    <cellStyle name="20 % – uthevingsfarge 1 6 2 3" xfId="2149" xr:uid="{40A968F1-8E02-4BC2-BDC8-D5E3F8080916}"/>
    <cellStyle name="20 % – uthevingsfarge 1 6 3" xfId="1020" xr:uid="{29905AAF-0B2F-4CE0-A144-C280194EECB6}"/>
    <cellStyle name="20 % – uthevingsfarge 1 6 4" xfId="1850" xr:uid="{1CF1F218-CB57-4051-8C67-B9F8169F5132}"/>
    <cellStyle name="20 % – uthevingsfarge 1 7" xfId="97" xr:uid="{00000000-0005-0000-0000-000011000000}"/>
    <cellStyle name="20 % – uthevingsfarge 1 7 2" xfId="607" xr:uid="{45B199F7-1BDC-4148-9E60-5EEA419F464F}"/>
    <cellStyle name="20 % – uthevingsfarge 1 7 2 2" xfId="1424" xr:uid="{66B0E514-60D0-4300-A274-C708AB805C0F}"/>
    <cellStyle name="20 % – uthevingsfarge 1 7 2 3" xfId="2145" xr:uid="{892D2576-86D8-49A0-9D52-E48917E39CBE}"/>
    <cellStyle name="20 % – uthevingsfarge 1 7 3" xfId="1016" xr:uid="{F800AE23-2037-4123-A93D-0A7E142A680B}"/>
    <cellStyle name="20 % – uthevingsfarge 1 7 4" xfId="1846" xr:uid="{F5001266-1185-476B-AFBD-F605FF71ACC0}"/>
    <cellStyle name="20 % – uthevingsfarge 1 8" xfId="482" xr:uid="{00000000-0005-0000-0000-0000E1010000}"/>
    <cellStyle name="20 % – uthevingsfarge 1 8 2" xfId="891" xr:uid="{2A92AA54-F8F2-4120-A603-4C46666A4624}"/>
    <cellStyle name="20 % – uthevingsfarge 1 8 2 2" xfId="1707" xr:uid="{7520704C-AF77-4445-A7C0-39B74F3D6849}"/>
    <cellStyle name="20 % – uthevingsfarge 1 8 3" xfId="1299" xr:uid="{7F61E45E-1AF6-4B95-8E92-A26094ECAA3B}"/>
    <cellStyle name="20 % – uthevingsfarge 1 8 4" xfId="2184" xr:uid="{7497289F-D943-4FB9-907F-BA082232CB2D}"/>
    <cellStyle name="20 % – uthevingsfarge 1 9" xfId="480" xr:uid="{00000000-0005-0000-0000-0000F5010000}"/>
    <cellStyle name="20 % – uthevingsfarge 1 9 2" xfId="889" xr:uid="{2808B27C-4035-4845-9175-2CD0D44075EB}"/>
    <cellStyle name="20 % – uthevingsfarge 1 9 2 2" xfId="1705" xr:uid="{ED1D3A82-4BB7-4E05-8ACF-2272EA78443C}"/>
    <cellStyle name="20 % – uthevingsfarge 1 9 3" xfId="1297" xr:uid="{7E21C2F2-6BB1-4257-95D6-02FE978DE297}"/>
    <cellStyle name="20 % – uthevingsfarge 1 9 4" xfId="2492" xr:uid="{F8517865-F2C3-4718-B71B-254CBDC8FF1B}"/>
    <cellStyle name="20 % – uthevingsfarge 2" xfId="31" builtinId="34" customBuiltin="1"/>
    <cellStyle name="20 % – uthevingsfarge 2 10" xfId="477" xr:uid="{00000000-0005-0000-0000-000002020000}"/>
    <cellStyle name="20 % – uthevingsfarge 2 10 2" xfId="886" xr:uid="{6DA6C9B2-EA48-46E2-AB31-45428FE54B08}"/>
    <cellStyle name="20 % – uthevingsfarge 2 10 2 2" xfId="1702" xr:uid="{8A9D09A7-6421-4A2B-B3D7-7A059B4FB9A3}"/>
    <cellStyle name="20 % – uthevingsfarge 2 10 3" xfId="1294" xr:uid="{AEEB4C51-B709-454B-8F04-E42D4DD3DEC6}"/>
    <cellStyle name="20 % – uthevingsfarge 2 10 4" xfId="2470" xr:uid="{6161A80B-5D15-472B-BF5E-E319EA13C665}"/>
    <cellStyle name="20 % – uthevingsfarge 2 11" xfId="524" xr:uid="{00000000-0005-0000-0000-00000E020000}"/>
    <cellStyle name="20 % – uthevingsfarge 2 11 2" xfId="933" xr:uid="{9D3A5528-9BF3-4FCD-ABDF-3BB732189814}"/>
    <cellStyle name="20 % – uthevingsfarge 2 11 2 2" xfId="1749" xr:uid="{0CE755C5-4146-4C14-9AD2-21906F2A107B}"/>
    <cellStyle name="20 % – uthevingsfarge 2 11 3" xfId="1341" xr:uid="{1D1D2D5F-62DA-4CFA-88D9-48D8EC34D8F0}"/>
    <cellStyle name="20 % – uthevingsfarge 2 12" xfId="544" xr:uid="{9D80F8CE-58ED-48FD-ABC8-2A2A2E388CE8}"/>
    <cellStyle name="20 % – uthevingsfarge 2 12 2" xfId="953" xr:uid="{011E51FD-5904-45AD-B76E-47DD26BCFC69}"/>
    <cellStyle name="20 % – uthevingsfarge 2 12 2 2" xfId="1769" xr:uid="{E1C54015-6474-47B8-9186-D1F84BDE43AD}"/>
    <cellStyle name="20 % – uthevingsfarge 2 12 3" xfId="1361" xr:uid="{65B8A1D1-4CFA-44EF-92E2-1B450A178E2D}"/>
    <cellStyle name="20 % – uthevingsfarge 2 13" xfId="556" xr:uid="{8E35D524-43C5-4B66-B7A7-61DDEA37D6C0}"/>
    <cellStyle name="20 % – uthevingsfarge 2 13 2" xfId="1373" xr:uid="{9EA88D5B-78EA-47F0-A919-31F18A931510}"/>
    <cellStyle name="20 % – uthevingsfarge 2 14" xfId="965" xr:uid="{41754766-A6A1-4852-BD3C-0D25F908A6B4}"/>
    <cellStyle name="20 % – uthevingsfarge 2 15" xfId="1881" xr:uid="{85B6E616-A24C-44BF-855B-98FD60AE8CD0}"/>
    <cellStyle name="20 % - uthevingsfarge 2 2" xfId="232" xr:uid="{00000000-0005-0000-0000-000013000000}"/>
    <cellStyle name="20 % – uthevingsfarge 2 2" xfId="61" xr:uid="{00000000-0005-0000-0000-000014000000}"/>
    <cellStyle name="20 % - uthevingsfarge 2 2 10" xfId="3047" xr:uid="{A1D08AC7-0C1B-4517-8340-860A1EBCA73F}"/>
    <cellStyle name="20 % – uthevingsfarge 2 2 10" xfId="2826" xr:uid="{B46EF10F-8589-4412-BB5E-2F9F964369AB}"/>
    <cellStyle name="20 % - uthevingsfarge 2 2 11" xfId="1956" xr:uid="{A0E713DD-2CD5-45AA-8A48-4B81D50F1023}"/>
    <cellStyle name="20 % – uthevingsfarge 2 2 11" xfId="1810" xr:uid="{4A0ED9F3-38C2-4CC7-9825-962CA8E345FC}"/>
    <cellStyle name="20 % - uthevingsfarge 2 2 12" xfId="3140" xr:uid="{9F5EEDBC-DFC2-446F-A5D4-0DFF578A0FDF}"/>
    <cellStyle name="20 % – uthevingsfarge 2 2 12" xfId="2092" xr:uid="{2AE64311-7D1F-4E15-99E7-19647D7960E2}"/>
    <cellStyle name="20 % - uthevingsfarge 2 2 13" xfId="3260" xr:uid="{28E605D6-C396-4F06-ADAD-7C852069E0FE}"/>
    <cellStyle name="20 % – uthevingsfarge 2 2 13" xfId="3462" xr:uid="{CFE4AF3E-AB55-4D62-90B5-BC865AE2F7AE}"/>
    <cellStyle name="20 % - uthevingsfarge 2 2 14" xfId="3197" xr:uid="{6B0F8709-792B-41BB-8618-71EF9C531E35}"/>
    <cellStyle name="20 % – uthevingsfarge 2 2 14" xfId="3546" xr:uid="{7780BCC0-74F5-455A-B14B-E51CD46A57AA}"/>
    <cellStyle name="20 % - uthevingsfarge 2 2 2" xfId="260" xr:uid="{00000000-0005-0000-0000-000015000000}"/>
    <cellStyle name="20 % – uthevingsfarge 2 2 2" xfId="173" xr:uid="{00000000-0005-0000-0000-000016000000}"/>
    <cellStyle name="20 % - uthevingsfarge 2 2 2 10" xfId="1984" xr:uid="{63004080-5F96-402B-AEB2-809B970F9D0F}"/>
    <cellStyle name="20 % – uthevingsfarge 2 2 2 10" xfId="1913" xr:uid="{A3A5C200-B09F-4C5D-BDE8-B69312BC856F}"/>
    <cellStyle name="20 % - uthevingsfarge 2 2 2 11" xfId="3165" xr:uid="{6BFF83BE-978B-4150-9B6D-F6FBA0F72437}"/>
    <cellStyle name="20 % – uthevingsfarge 2 2 2 11" xfId="3104" xr:uid="{4BABCA66-28FD-4523-85EF-439EE02FB614}"/>
    <cellStyle name="20 % - uthevingsfarge 2 2 2 12" xfId="3438" xr:uid="{152D882E-A95B-446C-A62E-375128B9B596}"/>
    <cellStyle name="20 % – uthevingsfarge 2 2 2 12" xfId="3306" xr:uid="{2C603C4A-1D82-4F07-8F04-878327E8897B}"/>
    <cellStyle name="20 % - uthevingsfarge 2 2 2 13" xfId="3188" xr:uid="{E07CABB8-A9ED-4B86-B755-4D37D8A478D1}"/>
    <cellStyle name="20 % – uthevingsfarge 2 2 2 13" xfId="3217" xr:uid="{F1E4D1AB-39E9-4575-80BE-9E7E642849CF}"/>
    <cellStyle name="20 % - uthevingsfarge 2 2 2 2" xfId="711" xr:uid="{DACE2C43-D7D0-472D-B820-10D49E8202E0}"/>
    <cellStyle name="20 % – uthevingsfarge 2 2 2 2" xfId="648" xr:uid="{FCED3810-981E-476F-8F27-8D62543F3CE4}"/>
    <cellStyle name="20 % - uthevingsfarge 2 2 2 2 2" xfId="1527" xr:uid="{B29D07F9-0D57-465C-9F0E-C17BA7CF6FD0}"/>
    <cellStyle name="20 % – uthevingsfarge 2 2 2 2 2" xfId="1464" xr:uid="{C2084198-45CE-48F4-A45C-4E90BFC10309}"/>
    <cellStyle name="20 % - uthevingsfarge 2 2 2 2 3" xfId="2290" xr:uid="{C869563D-ECEA-4295-AA9E-64BA3B7F6C59}"/>
    <cellStyle name="20 % – uthevingsfarge 2 2 2 2 3" xfId="2217" xr:uid="{960CDC08-F095-4A96-98B7-2DF8269CCAB2}"/>
    <cellStyle name="20 % - uthevingsfarge 2 2 2 2 4" xfId="3389" xr:uid="{E7AC5501-D90C-4EF7-BFD1-F870D5D42F57}"/>
    <cellStyle name="20 % – uthevingsfarge 2 2 2 2 4" xfId="3333" xr:uid="{6EA14C87-EBE2-4479-BD71-D9533643E5E2}"/>
    <cellStyle name="20 % - uthevingsfarge 2 2 2 2 5" xfId="3519" xr:uid="{282FC64C-2D15-4EA5-94B4-5E1E01774EA4}"/>
    <cellStyle name="20 % – uthevingsfarge 2 2 2 2 5" xfId="3720" xr:uid="{E8A2270E-0432-46C0-83A2-56697FD66933}"/>
    <cellStyle name="20 % - uthevingsfarge 2 2 2 2 6" xfId="3478" xr:uid="{0310B542-22C8-4BD5-A08F-47CCF428F914}"/>
    <cellStyle name="20 % – uthevingsfarge 2 2 2 2 6" xfId="3856" xr:uid="{F08211C7-802E-44BF-B8CC-9CB3B91603DA}"/>
    <cellStyle name="20 % - uthevingsfarge 2 2 2 3" xfId="1119" xr:uid="{18DB450A-0814-4EEE-AE64-A03B73F6FBB9}"/>
    <cellStyle name="20 % – uthevingsfarge 2 2 2 3" xfId="1056" xr:uid="{11567E95-8341-4B3E-A169-385B06124D5A}"/>
    <cellStyle name="20 % - uthevingsfarge 2 2 2 3 2" xfId="2597" xr:uid="{A534707F-3FED-49AD-A32C-EF3BA863E4FF}"/>
    <cellStyle name="20 % – uthevingsfarge 2 2 2 3 2" xfId="2525" xr:uid="{4FE5A1BB-ED84-4E12-84DB-15F5A7E1FA73}"/>
    <cellStyle name="20 % - uthevingsfarge 2 2 2 3 3" xfId="3581" xr:uid="{F9CAE412-765C-4C94-9503-75A1BC10B0A0}"/>
    <cellStyle name="20 % – uthevingsfarge 2 2 2 3 3" xfId="3523" xr:uid="{11307897-ED06-4985-A3A6-37099AF15728}"/>
    <cellStyle name="20 % - uthevingsfarge 2 2 2 3 4" xfId="3779" xr:uid="{EA27E768-7E12-48EC-8321-35EF692B6118}"/>
    <cellStyle name="20 % – uthevingsfarge 2 2 2 3 4" xfId="3732" xr:uid="{3866BC6A-6FED-42D0-8CC5-68576AE07AF1}"/>
    <cellStyle name="20 % - uthevingsfarge 2 2 2 3 5" xfId="3890" xr:uid="{550B39F3-E8D4-4685-ADE8-A3560B942BDA}"/>
    <cellStyle name="20 % – uthevingsfarge 2 2 2 3 5" xfId="3866" xr:uid="{F3B8DF67-0652-488E-810E-143BD0C5EDD6}"/>
    <cellStyle name="20 % - uthevingsfarge 2 2 2 4" xfId="2484" xr:uid="{13DB3722-6CEA-4A58-BEC5-15B314F5A6E3}"/>
    <cellStyle name="20 % – uthevingsfarge 2 2 2 4" xfId="2631" xr:uid="{C9986CFC-8185-46F2-9E78-873D48019416}"/>
    <cellStyle name="20 % - uthevingsfarge 2 2 2 5" xfId="2473" xr:uid="{752A7F98-2374-4AF7-8427-410DDB6F128C}"/>
    <cellStyle name="20 % – uthevingsfarge 2 2 2 5" xfId="2735" xr:uid="{15D24DBF-9BB3-4230-83DA-7DBA67F1158B}"/>
    <cellStyle name="20 % - uthevingsfarge 2 2 2 6" xfId="2829" xr:uid="{F9651F9D-A7A9-46C9-8546-98A7F5F383F2}"/>
    <cellStyle name="20 % – uthevingsfarge 2 2 2 6" xfId="2828" xr:uid="{C592BAB5-09EE-4626-AF7F-06819B115562}"/>
    <cellStyle name="20 % - uthevingsfarge 2 2 2 7" xfId="2937" xr:uid="{DCE960F2-CEC8-4BCF-8BBD-6B931101E0DE}"/>
    <cellStyle name="20 % – uthevingsfarge 2 2 2 7" xfId="2910" xr:uid="{3A0898EC-502D-403F-BF39-CB987A2BA581}"/>
    <cellStyle name="20 % - uthevingsfarge 2 2 2 8" xfId="2410" xr:uid="{F72810F4-3D3C-4BFC-8E57-1E943D2384EA}"/>
    <cellStyle name="20 % – uthevingsfarge 2 2 2 8" xfId="2812" xr:uid="{85FCC8C0-0241-4CEA-803F-043E2ED26BD0}"/>
    <cellStyle name="20 % - uthevingsfarge 2 2 2 9" xfId="2646" xr:uid="{31B6AAB6-F5D4-4EAA-AA57-1327BD32598E}"/>
    <cellStyle name="20 % – uthevingsfarge 2 2 2 9" xfId="2659" xr:uid="{60FAD387-F9BC-4A81-B23C-98762BE2952C}"/>
    <cellStyle name="20 % - uthevingsfarge 2 2 3" xfId="685" xr:uid="{A143A9C2-5C0A-4021-88F5-50AEBC377E05}"/>
    <cellStyle name="20 % – uthevingsfarge 2 2 3" xfId="319" xr:uid="{00000000-0005-0000-0000-000017000000}"/>
    <cellStyle name="20 % - uthevingsfarge 2 2 3 2" xfId="1501" xr:uid="{13F7F239-7812-4007-AE5F-3F70BE20C8C9}"/>
    <cellStyle name="20 % – uthevingsfarge 2 2 3 2" xfId="768" xr:uid="{A02F951D-AB7A-468F-B3A6-CB011DA16F82}"/>
    <cellStyle name="20 % – uthevingsfarge 2 2 3 2 2" xfId="1584" xr:uid="{59F4750D-C267-4D41-A5FC-7E21D0F38456}"/>
    <cellStyle name="20 % – uthevingsfarge 2 2 3 2 3" xfId="2348" xr:uid="{9B586E0A-C612-48EA-82EF-E67DE2CCD8EE}"/>
    <cellStyle name="20 % - uthevingsfarge 2 2 3 3" xfId="2263" xr:uid="{8D505A18-9E43-4AD1-B93E-598F6A19DD1E}"/>
    <cellStyle name="20 % – uthevingsfarge 2 2 3 3" xfId="1176" xr:uid="{FD27B988-9CB1-4EB4-A973-8ED279207DF6}"/>
    <cellStyle name="20 % - uthevingsfarge 2 2 3 4" xfId="3362" xr:uid="{A0D8AA5D-9C7B-4C6A-9240-96FB4F6BA4CB}"/>
    <cellStyle name="20 % – uthevingsfarge 2 2 3 4" xfId="2042" xr:uid="{97948378-451C-4DFE-AB69-3D69E6D7586D}"/>
    <cellStyle name="20 % - uthevingsfarge 2 2 3 5" xfId="3608" xr:uid="{49CFA10C-F2B7-4EDD-9357-6DE7F8500B0D}"/>
    <cellStyle name="20 % – uthevingsfarge 2 2 3 5" xfId="3213" xr:uid="{876873EB-83DF-4E64-9D11-6D3620F2BA68}"/>
    <cellStyle name="20 % - uthevingsfarge 2 2 3 6" xfId="3288" xr:uid="{FD2D624D-6DAE-4441-A814-4CEC91AC0B62}"/>
    <cellStyle name="20 % – uthevingsfarge 2 2 3 6" xfId="3515" xr:uid="{6F66B19A-2235-4AF2-BA98-4DBC10D20561}"/>
    <cellStyle name="20 % – uthevingsfarge 2 2 3 7" xfId="3743" xr:uid="{5D264AC1-5820-448D-888D-62F3E5F66681}"/>
    <cellStyle name="20 % - uthevingsfarge 2 2 4" xfId="1093" xr:uid="{F85B8C4C-4E4E-46B1-AA48-0A33E9C3E92C}"/>
    <cellStyle name="20 % – uthevingsfarge 2 2 4" xfId="164" xr:uid="{00000000-0005-0000-0000-000018000000}"/>
    <cellStyle name="20 % - uthevingsfarge 2 2 4 2" xfId="2570" xr:uid="{B38D5B47-7382-49EB-80FE-6A3DD1A0E12D}"/>
    <cellStyle name="20 % – uthevingsfarge 2 2 4 2" xfId="641" xr:uid="{8E2ECF9A-BEE8-42DF-B4A8-77EF1B2A6FE6}"/>
    <cellStyle name="20 % – uthevingsfarge 2 2 4 2 2" xfId="1457" xr:uid="{E00B1F6F-DE02-4EE9-9736-9EC6B1415407}"/>
    <cellStyle name="20 % – uthevingsfarge 2 2 4 2 3" xfId="2208" xr:uid="{C5D4A745-2242-43C4-BD44-40B15B4FF5B9}"/>
    <cellStyle name="20 % - uthevingsfarge 2 2 4 3" xfId="3556" xr:uid="{079BA61C-8986-42B5-8CC2-5D1575977317}"/>
    <cellStyle name="20 % – uthevingsfarge 2 2 4 3" xfId="1049" xr:uid="{842DF106-2567-41A9-BAA0-D2648E62A73F}"/>
    <cellStyle name="20 % - uthevingsfarge 2 2 4 4" xfId="3312" xr:uid="{992EC316-8C7E-4B94-8D08-A12CB90FBD91}"/>
    <cellStyle name="20 % – uthevingsfarge 2 2 4 4" xfId="1904" xr:uid="{1BF44583-8081-48DF-90E7-B84C865FE48B}"/>
    <cellStyle name="20 % - uthevingsfarge 2 2 4 5" xfId="3650" xr:uid="{DF495736-889C-463C-B098-4C69790988B8}"/>
    <cellStyle name="20 % – uthevingsfarge 2 2 4 5" xfId="3097" xr:uid="{97CEDE00-0315-4BE8-878C-7484ACB7CEEC}"/>
    <cellStyle name="20 % – uthevingsfarge 2 2 4 6" xfId="3355" xr:uid="{96A47E0C-DA2E-4804-AE66-9592488C5B3B}"/>
    <cellStyle name="20 % – uthevingsfarge 2 2 4 7" xfId="3702" xr:uid="{AE77647B-A728-4F85-8498-DD052E29160C}"/>
    <cellStyle name="20 % - uthevingsfarge 2 2 5" xfId="2688" xr:uid="{6ADDC1FE-BDE4-4B9F-92C0-BAC8A24CFD6E}"/>
    <cellStyle name="20 % – uthevingsfarge 2 2 5" xfId="332" xr:uid="{00000000-0005-0000-0000-000019000000}"/>
    <cellStyle name="20 % – uthevingsfarge 2 2 5 2" xfId="781" xr:uid="{EF359596-0A66-4112-9B49-E661A1D6FCF2}"/>
    <cellStyle name="20 % – uthevingsfarge 2 2 5 2 2" xfId="1597" xr:uid="{EDC0357A-327A-45F3-A83B-E2A13ECE49B8}"/>
    <cellStyle name="20 % – uthevingsfarge 2 2 5 2 3" xfId="2361" xr:uid="{3FBB2AE0-4771-4C4A-8AC7-182D3CC14155}"/>
    <cellStyle name="20 % – uthevingsfarge 2 2 5 3" xfId="1189" xr:uid="{5ECEA05D-E30D-4AF8-A023-A5FD87714FAE}"/>
    <cellStyle name="20 % – uthevingsfarge 2 2 5 4" xfId="2055" xr:uid="{AFBB1AF2-DD58-4D72-A2F7-C55C0F5B906D}"/>
    <cellStyle name="20 % - uthevingsfarge 2 2 6" xfId="2786" xr:uid="{B5E35A49-7863-4F18-8ED0-97B12A3E70E3}"/>
    <cellStyle name="20 % – uthevingsfarge 2 2 6" xfId="571" xr:uid="{68E09A6B-444F-4BAC-B603-3FF5AD829CAC}"/>
    <cellStyle name="20 % – uthevingsfarge 2 2 6 2" xfId="1388" xr:uid="{F3E6E16B-099D-4364-8B7A-4A418C21AE71}"/>
    <cellStyle name="20 % – uthevingsfarge 2 2 6 3" xfId="2109" xr:uid="{D616B518-2159-48AA-8667-FB7A087569A6}"/>
    <cellStyle name="20 % - uthevingsfarge 2 2 7" xfId="2821" xr:uid="{C60A746F-9DA8-4133-8A66-1BF1BDE9D95D}"/>
    <cellStyle name="20 % – uthevingsfarge 2 2 7" xfId="980" xr:uid="{BE714179-E9DB-4CD5-BC9D-38A50239BFD1}"/>
    <cellStyle name="20 % – uthevingsfarge 2 2 7 2" xfId="2420" xr:uid="{71521B7A-51BD-4020-973D-7FF44BCBF2E4}"/>
    <cellStyle name="20 % - uthevingsfarge 2 2 8" xfId="2839" xr:uid="{BAAFCE6B-BD9B-4C79-A618-27A5C96EC7F6}"/>
    <cellStyle name="20 % – uthevingsfarge 2 2 8" xfId="2518" xr:uid="{0A859DBC-AF12-4A56-8DB6-B19428EF7BB1}"/>
    <cellStyle name="20 % - uthevingsfarge 2 2 9" xfId="2972" xr:uid="{A228D91F-4ED8-4BC4-92C6-CA1DC069B46F}"/>
    <cellStyle name="20 % – uthevingsfarge 2 2 9" xfId="2641" xr:uid="{F6B5239F-EC50-4145-A696-0E4F6A74DAD3}"/>
    <cellStyle name="20 % - uthevingsfarge 2 3" xfId="273" xr:uid="{00000000-0005-0000-0000-00001A000000}"/>
    <cellStyle name="20 % – uthevingsfarge 2 3" xfId="81" xr:uid="{00000000-0005-0000-0000-00001B000000}"/>
    <cellStyle name="20 % - uthevingsfarge 2 3 10" xfId="1997" xr:uid="{867F8042-F9FE-4980-AAC0-CF3F3FECC028}"/>
    <cellStyle name="20 % – uthevingsfarge 2 3 10" xfId="2901" xr:uid="{53A6AA9B-458F-4AD2-8083-6B4BDC53EC57}"/>
    <cellStyle name="20 % - uthevingsfarge 2 3 11" xfId="3178" xr:uid="{E4FCFE28-02A9-4BCC-B7DF-09854BB1B9B3}"/>
    <cellStyle name="20 % – uthevingsfarge 2 3 11" xfId="1830" xr:uid="{95E8B5EF-EAFF-45BA-B888-CBB950E29400}"/>
    <cellStyle name="20 % - uthevingsfarge 2 3 12" xfId="3670" xr:uid="{89817B5B-CD29-40B8-9BE5-AEB5785617D0}"/>
    <cellStyle name="20 % – uthevingsfarge 2 3 12" xfId="2396" xr:uid="{D5997B4C-A81D-4336-9C4C-FBE14D5D26BE}"/>
    <cellStyle name="20 % - uthevingsfarge 2 3 13" xfId="3825" xr:uid="{FBBB8D62-EC89-4056-9401-32D2AB0FD3F2}"/>
    <cellStyle name="20 % – uthevingsfarge 2 3 13" xfId="3175" xr:uid="{959F88EC-B2E9-45AD-B7DF-17C5B1C41E95}"/>
    <cellStyle name="20 % – uthevingsfarge 2 3 14" xfId="3545" xr:uid="{61995F2B-2C7D-4363-BD61-8988183C668D}"/>
    <cellStyle name="20 % - uthevingsfarge 2 3 2" xfId="724" xr:uid="{B76FA838-9864-4E49-87DC-208CE3FFDCC4}"/>
    <cellStyle name="20 % – uthevingsfarge 2 3 2" xfId="193" xr:uid="{00000000-0005-0000-0000-00001C000000}"/>
    <cellStyle name="20 % - uthevingsfarge 2 3 2 2" xfId="1540" xr:uid="{1CD38D88-5724-4017-8FBF-3289BF8A93C6}"/>
    <cellStyle name="20 % – uthevingsfarge 2 3 2 2" xfId="668" xr:uid="{41BACDF5-465F-4F58-8645-294356223B62}"/>
    <cellStyle name="20 % – uthevingsfarge 2 3 2 2 2" xfId="1484" xr:uid="{2F958523-B439-4857-A7B0-50973F2B0900}"/>
    <cellStyle name="20 % – uthevingsfarge 2 3 2 2 3" xfId="2237" xr:uid="{F2C4E1D6-59FE-4F6B-A809-64660725CB35}"/>
    <cellStyle name="20 % - uthevingsfarge 2 3 2 3" xfId="2303" xr:uid="{0AFE0308-860B-4096-A5A0-23EA65CF3A58}"/>
    <cellStyle name="20 % – uthevingsfarge 2 3 2 3" xfId="1076" xr:uid="{471DA2AD-A494-4D4E-A0E9-AA08FA34C6F9}"/>
    <cellStyle name="20 % - uthevingsfarge 2 3 2 4" xfId="3402" xr:uid="{9A73083C-62F2-42FE-95BB-1FE95D6E2D20}"/>
    <cellStyle name="20 % – uthevingsfarge 2 3 2 4" xfId="1933" xr:uid="{B03BAC0F-2BED-4718-A3C6-99B895C60E96}"/>
    <cellStyle name="20 % - uthevingsfarge 2 3 2 5" xfId="3747" xr:uid="{A512AE10-F685-45A9-84C1-9A334C15DF3B}"/>
    <cellStyle name="20 % – uthevingsfarge 2 3 2 5" xfId="3123" xr:uid="{1D12D421-8768-4E95-A22C-23E8A964EE8E}"/>
    <cellStyle name="20 % - uthevingsfarge 2 3 2 6" xfId="3869" xr:uid="{52A84014-97BB-4316-B5EA-6BB631F4AD08}"/>
    <cellStyle name="20 % – uthevingsfarge 2 3 2 6" xfId="3265" xr:uid="{C0CC8E52-40F2-4978-8DDE-9E117414A2B7}"/>
    <cellStyle name="20 % – uthevingsfarge 2 3 2 7" xfId="3700" xr:uid="{BC60042A-CAA8-4D7D-96D7-3DDA2D52E932}"/>
    <cellStyle name="20 % - uthevingsfarge 2 3 3" xfId="1132" xr:uid="{1F013886-5213-4AE8-97A1-A4F7102752AA}"/>
    <cellStyle name="20 % – uthevingsfarge 2 3 3" xfId="591" xr:uid="{FAF8AC00-739B-4572-9AE4-97964D6EFA37}"/>
    <cellStyle name="20 % - uthevingsfarge 2 3 3 2" xfId="2610" xr:uid="{31B23AAF-F8A8-40D8-86CF-DC25B60C0AB3}"/>
    <cellStyle name="20 % – uthevingsfarge 2 3 3 2" xfId="1408" xr:uid="{1AE24117-006C-46F4-93C9-40D4EC9D6788}"/>
    <cellStyle name="20 % - uthevingsfarge 2 3 3 3" xfId="3594" xr:uid="{8CD1A105-F6B5-4245-84DF-0FF80637D530}"/>
    <cellStyle name="20 % – uthevingsfarge 2 3 3 3" xfId="2129" xr:uid="{F3DA3AF6-9342-4B9C-9B4B-27CA17F2EBDB}"/>
    <cellStyle name="20 % - uthevingsfarge 2 3 3 4" xfId="3432" xr:uid="{F1C494D1-5E0C-49AD-901C-720D55365D2B}"/>
    <cellStyle name="20 % – uthevingsfarge 2 3 3 4" xfId="3274" xr:uid="{FB8956D0-9243-49E7-9316-CF1A69C6CCDF}"/>
    <cellStyle name="20 % - uthevingsfarge 2 3 3 5" xfId="3627" xr:uid="{D9B504CE-C209-4AA7-B832-5004EC4F8465}"/>
    <cellStyle name="20 % – uthevingsfarge 2 3 3 5" xfId="3640" xr:uid="{F6FDFD0B-CF5A-469C-A7AD-9458BCD71344}"/>
    <cellStyle name="20 % – uthevingsfarge 2 3 3 6" xfId="3681" xr:uid="{0695AEB4-3DA9-4670-BF5E-DB49C22EF519}"/>
    <cellStyle name="20 % - uthevingsfarge 2 3 4" xfId="2460" xr:uid="{C25B847F-EF10-42D7-BE51-FEA9F749D6C8}"/>
    <cellStyle name="20 % – uthevingsfarge 2 3 4" xfId="1000" xr:uid="{F8CC3898-CEAE-4F20-A52A-E00EAE9C722D}"/>
    <cellStyle name="20 % – uthevingsfarge 2 3 4 2" xfId="2440" xr:uid="{106B75DD-6431-4EF3-8D4F-348FE4D4ADAC}"/>
    <cellStyle name="20 % - uthevingsfarge 2 3 5" xfId="2702" xr:uid="{E62D5706-C4AF-4794-87F7-FB3692E61F71}"/>
    <cellStyle name="20 % – uthevingsfarge 2 3 5" xfId="2566" xr:uid="{CB04E92D-1963-4DE1-BAB7-A0E710507979}"/>
    <cellStyle name="20 % - uthevingsfarge 2 3 6" xfId="2508" xr:uid="{1048AB81-62F8-4EE0-A23D-3011ACA1BED2}"/>
    <cellStyle name="20 % – uthevingsfarge 2 3 6" xfId="2690" xr:uid="{A16B4A35-4159-4EEC-8D6F-E2F006ED64A5}"/>
    <cellStyle name="20 % - uthevingsfarge 2 3 7" xfId="2914" xr:uid="{56681693-563A-4247-8182-F59351E4ABE6}"/>
    <cellStyle name="20 % – uthevingsfarge 2 3 7" xfId="2664" xr:uid="{6129DE71-E658-4991-AB0B-2359DE533E1A}"/>
    <cellStyle name="20 % - uthevingsfarge 2 3 8" xfId="2809" xr:uid="{75BD2C89-8A1B-49DC-9946-54A7B3B27780}"/>
    <cellStyle name="20 % – uthevingsfarge 2 3 8" xfId="2899" xr:uid="{AC9F1134-E7E8-4619-A23B-D1D348DC3B11}"/>
    <cellStyle name="20 % - uthevingsfarge 2 3 9" xfId="3034" xr:uid="{374FAD30-2D73-4B97-9F01-689569F5E8FB}"/>
    <cellStyle name="20 % – uthevingsfarge 2 3 9" xfId="2897" xr:uid="{D812CC1B-0415-4562-B56E-EE5BA7384A96}"/>
    <cellStyle name="20 % - uthevingsfarge 2 4" xfId="246" xr:uid="{00000000-0005-0000-0000-00001D000000}"/>
    <cellStyle name="20 % – uthevingsfarge 2 4" xfId="110" xr:uid="{00000000-0005-0000-0000-00001E000000}"/>
    <cellStyle name="20 % - uthevingsfarge 2 4 10" xfId="1970" xr:uid="{5C13A6D7-596C-47B8-B75B-DDBD2D15B129}"/>
    <cellStyle name="20 % – uthevingsfarge 2 4 10" xfId="1859" xr:uid="{DFE131CD-CA2F-4A8A-809C-28275EDF9BEF}"/>
    <cellStyle name="20 % - uthevingsfarge 2 4 11" xfId="3153" xr:uid="{CF190307-2E4F-44AC-B658-A3194936B4B7}"/>
    <cellStyle name="20 % – uthevingsfarge 2 4 11" xfId="3068" xr:uid="{2DA45B6A-2DA4-4ACB-97BB-C5FE99607010}"/>
    <cellStyle name="20 % - uthevingsfarge 2 4 12" xfId="3452" xr:uid="{7560C938-8456-4D4F-9F01-142A77945854}"/>
    <cellStyle name="20 % – uthevingsfarge 2 4 12" xfId="3244" xr:uid="{CF1603AF-3664-43AA-85FC-EABBF17160C3}"/>
    <cellStyle name="20 % - uthevingsfarge 2 4 13" xfId="3612" xr:uid="{47CBB023-CFA6-497C-8043-BB6765E68ACF}"/>
    <cellStyle name="20 % – uthevingsfarge 2 4 13" xfId="3442" xr:uid="{5F95B3C6-478D-462B-816B-42AA3F552E7D}"/>
    <cellStyle name="20 % - uthevingsfarge 2 4 2" xfId="697" xr:uid="{62208791-EFBA-48DB-98C1-226B47939EEF}"/>
    <cellStyle name="20 % – uthevingsfarge 2 4 2" xfId="620" xr:uid="{D7E4E39C-22F2-4152-B431-58E887D6FE25}"/>
    <cellStyle name="20 % - uthevingsfarge 2 4 2 2" xfId="1513" xr:uid="{69EC1F68-8407-4CC8-AA99-BC160C1B02D7}"/>
    <cellStyle name="20 % – uthevingsfarge 2 4 2 2" xfId="1437" xr:uid="{A311DF91-4F6A-4619-AB14-AD5580C777FA}"/>
    <cellStyle name="20 % - uthevingsfarge 2 4 2 3" xfId="2276" xr:uid="{AD00C9C3-FD17-4CE9-B958-BB5BFC78B105}"/>
    <cellStyle name="20 % – uthevingsfarge 2 4 2 3" xfId="2158" xr:uid="{A9DCCFB5-7F9A-4EB8-8295-F433061FAF27}"/>
    <cellStyle name="20 % - uthevingsfarge 2 4 2 4" xfId="3375" xr:uid="{E35FD1C9-A72E-4C8E-B1A8-3061BCEA4BA0}"/>
    <cellStyle name="20 % – uthevingsfarge 2 4 2 4" xfId="3297" xr:uid="{8E9F2176-87F4-4CA7-97BC-525DFDE0FE15}"/>
    <cellStyle name="20 % - uthevingsfarge 2 4 2 5" xfId="3772" xr:uid="{156DB92B-044B-4B94-8EBE-30948DF46BA1}"/>
    <cellStyle name="20 % – uthevingsfarge 2 4 2 5" xfId="3632" xr:uid="{6D342954-F45B-4BE6-A7F8-96062F0F4BA0}"/>
    <cellStyle name="20 % - uthevingsfarge 2 4 2 6" xfId="3885" xr:uid="{17A4A75B-446E-4FC2-9B46-5B7666C5EA9F}"/>
    <cellStyle name="20 % – uthevingsfarge 2 4 2 6" xfId="3499" xr:uid="{228E0F14-E942-4CCD-A219-1565A9C50AA9}"/>
    <cellStyle name="20 % - uthevingsfarge 2 4 3" xfId="1105" xr:uid="{283FEC09-FC54-4A99-A3B8-CF1B7619DC6E}"/>
    <cellStyle name="20 % – uthevingsfarge 2 4 3" xfId="1029" xr:uid="{4B5E9D9F-0502-4DFD-8002-A7C4B61E2D0E}"/>
    <cellStyle name="20 % - uthevingsfarge 2 4 3 2" xfId="2584" xr:uid="{B8122E8D-5822-4C19-8F0B-2036265B79F4}"/>
    <cellStyle name="20 % – uthevingsfarge 2 4 3 2" xfId="2468" xr:uid="{C6C0AD35-9A10-4C2C-A1DA-434432C665B7}"/>
    <cellStyle name="20 % - uthevingsfarge 2 4 3 3" xfId="3569" xr:uid="{39067681-77D4-4C5D-9122-045D386C61AA}"/>
    <cellStyle name="20 % – uthevingsfarge 2 4 3 3" xfId="3488" xr:uid="{770A97BB-C266-49A2-B45D-21D0441AC477}"/>
    <cellStyle name="20 % - uthevingsfarge 2 4 3 4" xfId="3483" xr:uid="{6AAC49F0-0E2B-4C13-8265-CE1A85CFA771}"/>
    <cellStyle name="20 % – uthevingsfarge 2 4 3 4" xfId="3477" xr:uid="{241F1865-DF24-4692-B3CA-51D773F5C19B}"/>
    <cellStyle name="20 % - uthevingsfarge 2 4 3 5" xfId="3648" xr:uid="{0D4F1E58-8438-47E7-9EA6-234BA01C37CE}"/>
    <cellStyle name="20 % – uthevingsfarge 2 4 3 5" xfId="3790" xr:uid="{CC076B81-0810-499A-BBF8-60A72B5329A1}"/>
    <cellStyle name="20 % - uthevingsfarge 2 4 4" xfId="2634" xr:uid="{E62DF48F-101F-4F8B-B3B5-1A4C8206B0F3}"/>
    <cellStyle name="20 % – uthevingsfarge 2 4 4" xfId="2454" xr:uid="{ECDF2378-D491-4506-87DA-B5A267E82958}"/>
    <cellStyle name="20 % - uthevingsfarge 2 4 5" xfId="2738" xr:uid="{600C6CB8-1776-4504-986D-745721A5CEA6}"/>
    <cellStyle name="20 % – uthevingsfarge 2 4 5" xfId="2204" xr:uid="{CEE0EFAD-484E-44B1-877B-3F366A88B7AC}"/>
    <cellStyle name="20 % - uthevingsfarge 2 4 6" xfId="2872" xr:uid="{87FB5C2C-20B2-4773-9464-2C79DD0C16E7}"/>
    <cellStyle name="20 % – uthevingsfarge 2 4 6" xfId="2758" xr:uid="{7DDE65B3-BE7B-4B99-A77F-8C7A87152415}"/>
    <cellStyle name="20 % - uthevingsfarge 2 4 7" xfId="2932" xr:uid="{7EC49C3E-F41A-42BA-BCB1-312CFA5C72F7}"/>
    <cellStyle name="20 % – uthevingsfarge 2 4 7" xfId="2882" xr:uid="{9E4B8E25-8519-46A3-AE59-DA37FFBB4866}"/>
    <cellStyle name="20 % - uthevingsfarge 2 4 8" xfId="2871" xr:uid="{435273B6-CA08-43D7-B493-583C798D9DF4}"/>
    <cellStyle name="20 % – uthevingsfarge 2 4 8" xfId="2926" xr:uid="{DD4518DC-2305-4E10-9437-E0308070615E}"/>
    <cellStyle name="20 % - uthevingsfarge 2 4 9" xfId="3038" xr:uid="{DAC739D5-1B78-4A1A-8AA7-3056DCA5A4A3}"/>
    <cellStyle name="20 % – uthevingsfarge 2 4 9" xfId="2836" xr:uid="{D129D306-5B3F-4C66-8D3A-F1B469E6ABFB}"/>
    <cellStyle name="20 % – uthevingsfarge 2 5" xfId="129" xr:uid="{00000000-0005-0000-0000-00001F000000}"/>
    <cellStyle name="20 % – uthevingsfarge 2 5 2" xfId="639" xr:uid="{77A5EB7B-E74E-4D43-82B2-ADD36792530E}"/>
    <cellStyle name="20 % – uthevingsfarge 2 5 2 2" xfId="1455" xr:uid="{34D0C6EA-3E24-4C98-8F9D-1C8EB70626B8}"/>
    <cellStyle name="20 % – uthevingsfarge 2 5 2 3" xfId="2177" xr:uid="{931B67E1-7066-4688-98DA-8404752D8459}"/>
    <cellStyle name="20 % – uthevingsfarge 2 5 3" xfId="1047" xr:uid="{8A8EA447-11FD-44B1-9CA9-A3961D17465B}"/>
    <cellStyle name="20 % – uthevingsfarge 2 5 4" xfId="1877" xr:uid="{18AE27DD-65AD-4F37-912C-A1D59F189CF2}"/>
    <cellStyle name="20 % – uthevingsfarge 2 6" xfId="306" xr:uid="{00000000-0005-0000-0000-000020000000}"/>
    <cellStyle name="20 % – uthevingsfarge 2 6 2" xfId="755" xr:uid="{DB6E7954-641F-4FEB-8F8E-343EF41A03E3}"/>
    <cellStyle name="20 % – uthevingsfarge 2 6 2 2" xfId="1571" xr:uid="{282F8E74-D4ED-4905-8A6F-BF6F6A3B4C50}"/>
    <cellStyle name="20 % – uthevingsfarge 2 6 2 3" xfId="2335" xr:uid="{F6BB0BF5-0A8A-49D5-9958-9ED6F59950E2}"/>
    <cellStyle name="20 % – uthevingsfarge 2 6 3" xfId="1163" xr:uid="{AD1A0AD3-796A-40F3-9DE7-5F0B6B10543C}"/>
    <cellStyle name="20 % – uthevingsfarge 2 6 4" xfId="2029" xr:uid="{B92793BF-D0BB-4405-9D94-E6E903607399}"/>
    <cellStyle name="20 % – uthevingsfarge 2 7" xfId="98" xr:uid="{00000000-0005-0000-0000-000021000000}"/>
    <cellStyle name="20 % – uthevingsfarge 2 7 2" xfId="608" xr:uid="{4537C9F5-59D8-4EB4-B824-6137387D87B3}"/>
    <cellStyle name="20 % – uthevingsfarge 2 7 2 2" xfId="1425" xr:uid="{BD862F3C-F76D-4D08-83DA-B1B2E56AB223}"/>
    <cellStyle name="20 % – uthevingsfarge 2 7 2 3" xfId="2146" xr:uid="{C4AF4779-0CE7-4DC6-9681-7EA5850CC692}"/>
    <cellStyle name="20 % – uthevingsfarge 2 7 3" xfId="1017" xr:uid="{9371807D-79B8-4458-B131-EAD02E726389}"/>
    <cellStyle name="20 % – uthevingsfarge 2 7 4" xfId="1847" xr:uid="{A884FEBE-87F7-4ACD-92F0-5795866FA37C}"/>
    <cellStyle name="20 % – uthevingsfarge 2 8" xfId="485" xr:uid="{00000000-0005-0000-0000-0000E2010000}"/>
    <cellStyle name="20 % – uthevingsfarge 2 8 2" xfId="894" xr:uid="{BD12295D-76C4-44D8-98B6-05D013A18762}"/>
    <cellStyle name="20 % – uthevingsfarge 2 8 2 2" xfId="1710" xr:uid="{B1B76D46-5345-47A8-9900-DAFFD49D26F5}"/>
    <cellStyle name="20 % – uthevingsfarge 2 8 3" xfId="1302" xr:uid="{CE3CC196-61B0-4AE5-A130-116DFF0F5409}"/>
    <cellStyle name="20 % – uthevingsfarge 2 8 4" xfId="2183" xr:uid="{F0DE812B-B6A7-4C6B-8BB8-EFB37D4944AB}"/>
    <cellStyle name="20 % – uthevingsfarge 2 9" xfId="500" xr:uid="{00000000-0005-0000-0000-0000F6010000}"/>
    <cellStyle name="20 % – uthevingsfarge 2 9 2" xfId="909" xr:uid="{957B4CC2-4F31-4201-B49B-93549FD6FA35}"/>
    <cellStyle name="20 % – uthevingsfarge 2 9 2 2" xfId="1725" xr:uid="{93CEDD19-B4C9-45A1-B82E-CAFF974C26D5}"/>
    <cellStyle name="20 % – uthevingsfarge 2 9 3" xfId="1317" xr:uid="{641D9F6D-84B1-4B21-A94D-11D2D8A7FEB5}"/>
    <cellStyle name="20 % – uthevingsfarge 2 9 4" xfId="2491" xr:uid="{540CA2DF-0F65-4705-B8F2-46031EB81547}"/>
    <cellStyle name="20 % – uthevingsfarge 3" xfId="35" builtinId="38" customBuiltin="1"/>
    <cellStyle name="20 % – uthevingsfarge 3 10" xfId="505" xr:uid="{00000000-0005-0000-0000-000003020000}"/>
    <cellStyle name="20 % – uthevingsfarge 3 10 2" xfId="914" xr:uid="{ADCBC0D9-514A-4B52-AC35-5D61ADD2D4CD}"/>
    <cellStyle name="20 % – uthevingsfarge 3 10 2 2" xfId="1730" xr:uid="{857B42E6-2549-4A93-B850-82E36FA4259F}"/>
    <cellStyle name="20 % – uthevingsfarge 3 10 3" xfId="1322" xr:uid="{15372018-8ACE-4A32-AE8F-A882838CDB36}"/>
    <cellStyle name="20 % – uthevingsfarge 3 10 4" xfId="2504" xr:uid="{BFCB9F9E-D680-4DA1-BF1F-8059CAF070E1}"/>
    <cellStyle name="20 % – uthevingsfarge 3 11" xfId="527" xr:uid="{00000000-0005-0000-0000-00000F020000}"/>
    <cellStyle name="20 % – uthevingsfarge 3 11 2" xfId="936" xr:uid="{50D020E8-9B2B-4BFF-AB27-0A083B9DFEFA}"/>
    <cellStyle name="20 % – uthevingsfarge 3 11 2 2" xfId="1752" xr:uid="{499202EB-CD23-4899-9D38-36A9922FEE1A}"/>
    <cellStyle name="20 % – uthevingsfarge 3 11 3" xfId="1344" xr:uid="{77178DF2-0712-4DAD-901B-7443C0EFD808}"/>
    <cellStyle name="20 % – uthevingsfarge 3 12" xfId="546" xr:uid="{970C6C18-3D52-4C79-84FF-01A1F6CAFE0B}"/>
    <cellStyle name="20 % – uthevingsfarge 3 12 2" xfId="955" xr:uid="{192D59FE-5911-4E79-9E5F-7CDE190069B8}"/>
    <cellStyle name="20 % – uthevingsfarge 3 12 2 2" xfId="1771" xr:uid="{721CDA35-39CC-4003-A38B-BD51910D2732}"/>
    <cellStyle name="20 % – uthevingsfarge 3 12 3" xfId="1363" xr:uid="{CBA08596-62F9-4B2C-95D6-A7EAAEBA1CB3}"/>
    <cellStyle name="20 % – uthevingsfarge 3 13" xfId="558" xr:uid="{AB13574F-6283-4C3D-9321-1C0CDE31BAD5}"/>
    <cellStyle name="20 % – uthevingsfarge 3 13 2" xfId="1375" xr:uid="{7D8CFC14-3D58-4D45-BFFA-E7C8D1E97296}"/>
    <cellStyle name="20 % – uthevingsfarge 3 14" xfId="967" xr:uid="{EC6AF988-F3D2-4664-A6BC-54D8C6E82778}"/>
    <cellStyle name="20 % – uthevingsfarge 3 15" xfId="1880" xr:uid="{717F182A-3CD7-4706-9B24-649C9CCCE8C4}"/>
    <cellStyle name="20 % - uthevingsfarge 3 2" xfId="234" xr:uid="{00000000-0005-0000-0000-000023000000}"/>
    <cellStyle name="20 % – uthevingsfarge 3 2" xfId="64" xr:uid="{00000000-0005-0000-0000-000024000000}"/>
    <cellStyle name="20 % - uthevingsfarge 3 2 10" xfId="2986" xr:uid="{B989D2F5-DD89-46E8-A089-85DD35729A48}"/>
    <cellStyle name="20 % – uthevingsfarge 3 2 10" xfId="2422" xr:uid="{45BE2F26-C23A-4933-ABAB-F77291C0D84C}"/>
    <cellStyle name="20 % - uthevingsfarge 3 2 11" xfId="1958" xr:uid="{CE2A4F48-DD30-4BD9-9A7A-590B518AB441}"/>
    <cellStyle name="20 % – uthevingsfarge 3 2 11" xfId="1813" xr:uid="{3064E533-4C7F-41FB-A232-4AE587035A22}"/>
    <cellStyle name="20 % - uthevingsfarge 3 2 12" xfId="3142" xr:uid="{8D2B7F09-3562-4CD4-92DC-4B498FB7BA84}"/>
    <cellStyle name="20 % – uthevingsfarge 3 2 12" xfId="2099" xr:uid="{C506E47B-44D3-46DD-8BCE-284B601F149D}"/>
    <cellStyle name="20 % - uthevingsfarge 3 2 13" xfId="3103" xr:uid="{1E5C597B-51A2-4000-A0C6-282BE6F9A3C7}"/>
    <cellStyle name="20 % – uthevingsfarge 3 2 13" xfId="3118" xr:uid="{5FF46ADE-BE12-4479-AA25-72461DB28AE9}"/>
    <cellStyle name="20 % - uthevingsfarge 3 2 14" xfId="3318" xr:uid="{FAB3BBD3-64CA-42C2-AEFA-40A8AD3A4891}"/>
    <cellStyle name="20 % – uthevingsfarge 3 2 14" xfId="3093" xr:uid="{E1B3313C-F703-4739-832D-661A2A240A9B}"/>
    <cellStyle name="20 % - uthevingsfarge 3 2 2" xfId="262" xr:uid="{00000000-0005-0000-0000-000025000000}"/>
    <cellStyle name="20 % – uthevingsfarge 3 2 2" xfId="176" xr:uid="{00000000-0005-0000-0000-000026000000}"/>
    <cellStyle name="20 % - uthevingsfarge 3 2 2 10" xfId="1986" xr:uid="{40B69412-0159-4F3E-A389-BE7A7F4939AC}"/>
    <cellStyle name="20 % – uthevingsfarge 3 2 2 10" xfId="1916" xr:uid="{FB5E6BAA-1CFC-43D3-AC8E-98080CB83610}"/>
    <cellStyle name="20 % - uthevingsfarge 3 2 2 11" xfId="3167" xr:uid="{A59945C9-8B63-4103-B539-C4B29E91CEEC}"/>
    <cellStyle name="20 % – uthevingsfarge 3 2 2 11" xfId="3107" xr:uid="{D9A215C7-6698-4386-8241-DFFD32A6BB03}"/>
    <cellStyle name="20 % - uthevingsfarge 3 2 2 12" xfId="3421" xr:uid="{AC30AEE0-03FB-4D94-B42D-2DF96D3B0D25}"/>
    <cellStyle name="20 % – uthevingsfarge 3 2 2 12" xfId="3282" xr:uid="{6BA2541C-5708-4879-BEBC-8FD35E87F3D6}"/>
    <cellStyle name="20 % - uthevingsfarge 3 2 2 13" xfId="3441" xr:uid="{96359335-4B62-4BAB-8E51-A3818A248156}"/>
    <cellStyle name="20 % – uthevingsfarge 3 2 2 13" xfId="3535" xr:uid="{22A8F719-096C-4EEE-907A-4F6E8A4490C4}"/>
    <cellStyle name="20 % - uthevingsfarge 3 2 2 2" xfId="713" xr:uid="{12C27DCF-AD08-4C03-A705-23DE2D2B68B5}"/>
    <cellStyle name="20 % – uthevingsfarge 3 2 2 2" xfId="651" xr:uid="{B8BA956E-1ACB-40B4-A087-A5AFB76E663A}"/>
    <cellStyle name="20 % - uthevingsfarge 3 2 2 2 2" xfId="1529" xr:uid="{A5AC69E9-32C7-46CB-BFCA-290CEAB1FBE1}"/>
    <cellStyle name="20 % – uthevingsfarge 3 2 2 2 2" xfId="1467" xr:uid="{A711D2EF-A0CD-4CE5-BA5E-AC1E968756CC}"/>
    <cellStyle name="20 % - uthevingsfarge 3 2 2 2 3" xfId="2292" xr:uid="{11433932-40DE-4B16-90DD-61F38E886C0B}"/>
    <cellStyle name="20 % – uthevingsfarge 3 2 2 2 3" xfId="2220" xr:uid="{6FAD9E4C-3CD2-425E-B28F-DB99C533390D}"/>
    <cellStyle name="20 % - uthevingsfarge 3 2 2 2 4" xfId="3391" xr:uid="{9353CCBA-2325-4055-A65F-1098DEE6D598}"/>
    <cellStyle name="20 % – uthevingsfarge 3 2 2 2 4" xfId="3335" xr:uid="{86C45BCC-CCFD-4756-AC83-68B0EF55C247}"/>
    <cellStyle name="20 % - uthevingsfarge 3 2 2 2 5" xfId="3423" xr:uid="{8C28157F-C4A9-4D6D-AA9D-28F53396113A}"/>
    <cellStyle name="20 % – uthevingsfarge 3 2 2 2 5" xfId="3662" xr:uid="{D6279774-F9AD-41A8-86F4-3528A2970A4A}"/>
    <cellStyle name="20 % - uthevingsfarge 3 2 2 2 6" xfId="3605" xr:uid="{74F9915C-29E3-4A2D-AC14-558EAA065878}"/>
    <cellStyle name="20 % – uthevingsfarge 3 2 2 2 6" xfId="1794" xr:uid="{CF36A795-CCDA-4F16-B190-0E202A3151C2}"/>
    <cellStyle name="20 % - uthevingsfarge 3 2 2 3" xfId="1121" xr:uid="{846614D5-4890-4247-BB7D-71D23C816961}"/>
    <cellStyle name="20 % – uthevingsfarge 3 2 2 3" xfId="1059" xr:uid="{1956AC8D-16B2-4E78-B9F6-AC1C783A112E}"/>
    <cellStyle name="20 % - uthevingsfarge 3 2 2 3 2" xfId="2599" xr:uid="{7F9F5EB4-8A91-4ABE-90BA-FF5348741647}"/>
    <cellStyle name="20 % – uthevingsfarge 3 2 2 3 2" xfId="2528" xr:uid="{231E420E-9642-4F16-886D-756A03F7E5CB}"/>
    <cellStyle name="20 % - uthevingsfarge 3 2 2 3 3" xfId="3583" xr:uid="{1EEE5C88-99B4-4CF6-B288-58A7892F9455}"/>
    <cellStyle name="20 % – uthevingsfarge 3 2 2 3 3" xfId="3526" xr:uid="{90ACA42D-F76D-40D0-8C4F-10D8A286C87F}"/>
    <cellStyle name="20 % - uthevingsfarge 3 2 2 3 4" xfId="3770" xr:uid="{3268A702-11B7-441F-92C2-0954135BEFB8}"/>
    <cellStyle name="20 % – uthevingsfarge 3 2 2 3 4" xfId="3664" xr:uid="{D8EBE3FB-48F2-4E5A-97ED-E0C7FB8E0612}"/>
    <cellStyle name="20 % - uthevingsfarge 3 2 2 3 5" xfId="3883" xr:uid="{109CBDFD-9907-463C-93FC-AD49853F9D8A}"/>
    <cellStyle name="20 % – uthevingsfarge 3 2 2 3 5" xfId="3822" xr:uid="{F2D1077A-0B07-4B93-B1C6-F306E8BEA3E1}"/>
    <cellStyle name="20 % - uthevingsfarge 3 2 2 4" xfId="2668" xr:uid="{681F7D66-2D7D-4F45-9500-062DD32E0650}"/>
    <cellStyle name="20 % – uthevingsfarge 3 2 2 4" xfId="2555" xr:uid="{16BF5EA8-363A-40E2-991C-67CC3B073AD6}"/>
    <cellStyle name="20 % - uthevingsfarge 3 2 2 5" xfId="2767" xr:uid="{047614A4-2672-4316-A574-1BFFF8071C3F}"/>
    <cellStyle name="20 % – uthevingsfarge 3 2 2 5" xfId="2461" xr:uid="{9C985357-1D45-4616-86B8-F57D8344D458}"/>
    <cellStyle name="20 % - uthevingsfarge 3 2 2 6" xfId="2860" xr:uid="{8910A903-114B-43F0-AC84-E5DF2496FBCA}"/>
    <cellStyle name="20 % – uthevingsfarge 3 2 2 6" xfId="2701" xr:uid="{70E8558E-DCD1-4E33-96F4-3F4A7FA9262D}"/>
    <cellStyle name="20 % - uthevingsfarge 3 2 2 7" xfId="2927" xr:uid="{BC47CBC0-6860-4D68-91E1-DCE66262D4C8}"/>
    <cellStyle name="20 % – uthevingsfarge 3 2 2 7" xfId="2943" xr:uid="{BA9043A5-8254-496E-B1F2-69AEF7B6A115}"/>
    <cellStyle name="20 % - uthevingsfarge 3 2 2 8" xfId="3005" xr:uid="{05FE8DDE-D364-4D81-B506-0A71845B3002}"/>
    <cellStyle name="20 % – uthevingsfarge 3 2 2 8" xfId="2979" xr:uid="{584836F0-8619-4464-B65F-64837A25E0AF}"/>
    <cellStyle name="20 % - uthevingsfarge 3 2 2 9" xfId="3041" xr:uid="{1DE8752F-2301-468D-BD21-2FE7811A3FEC}"/>
    <cellStyle name="20 % – uthevingsfarge 3 2 2 9" xfId="3033" xr:uid="{901A1E4E-FBC5-4B20-8938-9734E9E23CBE}"/>
    <cellStyle name="20 % - uthevingsfarge 3 2 3" xfId="687" xr:uid="{103EF6AF-C950-49DC-A71D-02B03DFDB132}"/>
    <cellStyle name="20 % – uthevingsfarge 3 2 3" xfId="322" xr:uid="{00000000-0005-0000-0000-000027000000}"/>
    <cellStyle name="20 % - uthevingsfarge 3 2 3 2" xfId="1503" xr:uid="{0D8D729B-1219-4ACD-820C-65CACC948018}"/>
    <cellStyle name="20 % – uthevingsfarge 3 2 3 2" xfId="771" xr:uid="{0339B89F-DED4-4F79-B092-745C9A05B648}"/>
    <cellStyle name="20 % – uthevingsfarge 3 2 3 2 2" xfId="1587" xr:uid="{1597E820-0384-4CCD-A026-60FFCA1F6C6E}"/>
    <cellStyle name="20 % – uthevingsfarge 3 2 3 2 3" xfId="2351" xr:uid="{60C73EAB-3D6D-4023-8E52-277A140F0964}"/>
    <cellStyle name="20 % - uthevingsfarge 3 2 3 3" xfId="2265" xr:uid="{E219E25E-5E7E-436A-B174-AE5E467DC669}"/>
    <cellStyle name="20 % – uthevingsfarge 3 2 3 3" xfId="1179" xr:uid="{B9447B61-6647-4465-9FF6-0FDFE1F6D63A}"/>
    <cellStyle name="20 % - uthevingsfarge 3 2 3 4" xfId="3364" xr:uid="{13CE8879-F324-45A9-BD93-DB56C4222220}"/>
    <cellStyle name="20 % – uthevingsfarge 3 2 3 4" xfId="2045" xr:uid="{F41E5057-E8A6-49E3-A4A6-CE0C487B9721}"/>
    <cellStyle name="20 % - uthevingsfarge 3 2 3 5" xfId="3464" xr:uid="{F862878C-AE63-44C1-A72A-94115C7BE31D}"/>
    <cellStyle name="20 % – uthevingsfarge 3 2 3 5" xfId="3215" xr:uid="{6E243D69-DBDA-443F-AB89-D5A26523258D}"/>
    <cellStyle name="20 % - uthevingsfarge 3 2 3 6" xfId="3435" xr:uid="{9CFDD4FF-9549-4997-8EB1-84204AF1328B}"/>
    <cellStyle name="20 % – uthevingsfarge 3 2 3 6" xfId="3196" xr:uid="{C96F5265-B1D8-410B-A36E-00B260A264C5}"/>
    <cellStyle name="20 % – uthevingsfarge 3 2 3 7" xfId="3676" xr:uid="{AC002F72-4A5A-4F5D-9A4E-ED4175DBE4FF}"/>
    <cellStyle name="20 % - uthevingsfarge 3 2 4" xfId="1095" xr:uid="{6D45DB6E-B2A0-4C08-9AA6-81427EC10CED}"/>
    <cellStyle name="20 % – uthevingsfarge 3 2 4" xfId="318" xr:uid="{00000000-0005-0000-0000-000028000000}"/>
    <cellStyle name="20 % - uthevingsfarge 3 2 4 2" xfId="2572" xr:uid="{BB56F6B1-FF31-40B4-BF99-27563DDD89B0}"/>
    <cellStyle name="20 % – uthevingsfarge 3 2 4 2" xfId="767" xr:uid="{04A9A674-7B9F-4E1D-AC38-1EC34D9BAD0F}"/>
    <cellStyle name="20 % – uthevingsfarge 3 2 4 2 2" xfId="1583" xr:uid="{F02F0D9E-D17A-4D6B-BAA1-407103FBFB07}"/>
    <cellStyle name="20 % – uthevingsfarge 3 2 4 2 3" xfId="2347" xr:uid="{0D791CD1-2EDA-4021-A91A-E1759EFD324D}"/>
    <cellStyle name="20 % - uthevingsfarge 3 2 4 3" xfId="3558" xr:uid="{3F9DD427-BD38-4105-B1A8-32422D150E26}"/>
    <cellStyle name="20 % – uthevingsfarge 3 2 4 3" xfId="1175" xr:uid="{15523B42-8CA7-41FB-8E6E-A0DCF5B1272C}"/>
    <cellStyle name="20 % - uthevingsfarge 3 2 4 4" xfId="3771" xr:uid="{DAB95D07-1C58-491D-B9FF-DE86F6216C7A}"/>
    <cellStyle name="20 % – uthevingsfarge 3 2 4 4" xfId="2041" xr:uid="{F3EE9FBF-123F-459B-B431-D3EC1FDD4E8E}"/>
    <cellStyle name="20 % - uthevingsfarge 3 2 4 5" xfId="3884" xr:uid="{D7F9BBB7-B914-4EF2-9440-22AC649857AB}"/>
    <cellStyle name="20 % – uthevingsfarge 3 2 4 5" xfId="3212" xr:uid="{7D4D5950-E7E5-4B15-8C1F-B47F7AFB65D3}"/>
    <cellStyle name="20 % – uthevingsfarge 3 2 4 6" xfId="3095" xr:uid="{64027F66-47CB-4E66-A2C8-058F85BB7D87}"/>
    <cellStyle name="20 % – uthevingsfarge 3 2 4 7" xfId="3323" xr:uid="{988F1D23-2C0B-474B-8420-0520DE3F1D84}"/>
    <cellStyle name="20 % - uthevingsfarge 3 2 5" xfId="2687" xr:uid="{B548D149-6D70-4AA8-8D09-430CFEA1B4F1}"/>
    <cellStyle name="20 % – uthevingsfarge 3 2 5" xfId="334" xr:uid="{00000000-0005-0000-0000-000029000000}"/>
    <cellStyle name="20 % – uthevingsfarge 3 2 5 2" xfId="783" xr:uid="{208D1B63-EB9C-4B57-BB9A-875A530CEBC5}"/>
    <cellStyle name="20 % – uthevingsfarge 3 2 5 2 2" xfId="1599" xr:uid="{6F9E85C3-637F-4692-8672-AEE57755428E}"/>
    <cellStyle name="20 % – uthevingsfarge 3 2 5 2 3" xfId="2363" xr:uid="{4161CA61-70A4-494C-A7D6-CA78E91F214F}"/>
    <cellStyle name="20 % – uthevingsfarge 3 2 5 3" xfId="1191" xr:uid="{9ECD6D5B-792C-46A4-B7BA-840C79CB0B2F}"/>
    <cellStyle name="20 % – uthevingsfarge 3 2 5 4" xfId="2057" xr:uid="{81599EB8-D9B7-4D02-A7E6-0018DDA03371}"/>
    <cellStyle name="20 % - uthevingsfarge 3 2 6" xfId="2785" xr:uid="{03FECC09-898E-4B58-AB4C-D97B9E4F3A4D}"/>
    <cellStyle name="20 % – uthevingsfarge 3 2 6" xfId="574" xr:uid="{C1243527-BC11-4CC4-9E37-80F9BC4F1550}"/>
    <cellStyle name="20 % – uthevingsfarge 3 2 6 2" xfId="1391" xr:uid="{0B9AD071-9909-4B05-AFE7-A5AA92A91012}"/>
    <cellStyle name="20 % – uthevingsfarge 3 2 6 3" xfId="2112" xr:uid="{E9ACD1CB-5D12-421F-BC30-D95768967C84}"/>
    <cellStyle name="20 % - uthevingsfarge 3 2 7" xfId="2820" xr:uid="{48AE4151-D0E1-4142-A9E5-FA22BFC1A8BD}"/>
    <cellStyle name="20 % – uthevingsfarge 3 2 7" xfId="983" xr:uid="{76B63162-C801-4EEB-AD1C-6DF30A43DFF1}"/>
    <cellStyle name="20 % – uthevingsfarge 3 2 7 2" xfId="2423" xr:uid="{C8EFA191-3B4C-424F-8962-CE201E5A5FF5}"/>
    <cellStyle name="20 % - uthevingsfarge 3 2 8" xfId="2546" xr:uid="{244FAA3D-E874-4C2F-A9CE-2C8740F2012B}"/>
    <cellStyle name="20 % – uthevingsfarge 3 2 8" xfId="2185" xr:uid="{1973CEFB-E20A-4553-B4DA-D6C47271A971}"/>
    <cellStyle name="20 % - uthevingsfarge 3 2 9" xfId="2969" xr:uid="{915B6213-75E2-45A1-8AC6-4CF270213AFA}"/>
    <cellStyle name="20 % – uthevingsfarge 3 2 9" xfId="2565" xr:uid="{4CC44F25-8B2A-46EF-8D56-88DD3E1334EF}"/>
    <cellStyle name="20 % - uthevingsfarge 3 3" xfId="275" xr:uid="{00000000-0005-0000-0000-00002A000000}"/>
    <cellStyle name="20 % – uthevingsfarge 3 3" xfId="84" xr:uid="{00000000-0005-0000-0000-00002B000000}"/>
    <cellStyle name="20 % - uthevingsfarge 3 3 10" xfId="1999" xr:uid="{7125A2EC-48B2-40C5-BE8B-6E329FC72E3E}"/>
    <cellStyle name="20 % – uthevingsfarge 3 3 10" xfId="2989" xr:uid="{E8D4CF4A-A8E0-46BC-BB5D-5520DEF9724B}"/>
    <cellStyle name="20 % - uthevingsfarge 3 3 11" xfId="3180" xr:uid="{3AC4A08C-097B-4BD7-97C0-F1AA64FB9BE9}"/>
    <cellStyle name="20 % – uthevingsfarge 3 3 11" xfId="1833" xr:uid="{2B860E4F-CE5A-4AEB-816C-E586398080F3}"/>
    <cellStyle name="20 % - uthevingsfarge 3 3 12" xfId="3626" xr:uid="{7C403753-A515-4635-8CED-F61B921EE59A}"/>
    <cellStyle name="20 % – uthevingsfarge 3 3 12" xfId="1903" xr:uid="{9A9E6D09-5511-4A63-AD2D-F79CDF4EEC08}"/>
    <cellStyle name="20 % - uthevingsfarge 3 3 13" xfId="3224" xr:uid="{0D8221E3-3AFE-41BD-A335-24DB77C0D848}"/>
    <cellStyle name="20 % – uthevingsfarge 3 3 13" xfId="3119" xr:uid="{FDAA41FA-203C-4A0E-B6C9-DA3E15D1AC88}"/>
    <cellStyle name="20 % – uthevingsfarge 3 3 14" xfId="3279" xr:uid="{495699E7-D38A-4326-BCA0-CFD092993E45}"/>
    <cellStyle name="20 % - uthevingsfarge 3 3 2" xfId="726" xr:uid="{A0E40938-C6CE-4FAE-BABA-E29A7B6D5B0B}"/>
    <cellStyle name="20 % – uthevingsfarge 3 3 2" xfId="196" xr:uid="{00000000-0005-0000-0000-00002C000000}"/>
    <cellStyle name="20 % - uthevingsfarge 3 3 2 2" xfId="1542" xr:uid="{F5EA72B4-A354-44AE-98B5-218530E67687}"/>
    <cellStyle name="20 % – uthevingsfarge 3 3 2 2" xfId="671" xr:uid="{53F1CF22-FEC0-4C0A-822C-863044A206E9}"/>
    <cellStyle name="20 % – uthevingsfarge 3 3 2 2 2" xfId="1487" xr:uid="{0960B0EF-9326-4CEC-9DE7-0684F0D1BD54}"/>
    <cellStyle name="20 % – uthevingsfarge 3 3 2 2 3" xfId="2240" xr:uid="{ECA8791D-1560-4E5F-8E3B-322F6B208A1D}"/>
    <cellStyle name="20 % - uthevingsfarge 3 3 2 3" xfId="2305" xr:uid="{C50898BE-403D-43D9-89C0-97B5CC4ACBC6}"/>
    <cellStyle name="20 % – uthevingsfarge 3 3 2 3" xfId="1079" xr:uid="{B9A0C7AD-00E6-426B-81FE-151B5C1D9D73}"/>
    <cellStyle name="20 % - uthevingsfarge 3 3 2 4" xfId="3404" xr:uid="{BFBA114E-314E-4EF4-AE37-763BF358E80B}"/>
    <cellStyle name="20 % – uthevingsfarge 3 3 2 4" xfId="1936" xr:uid="{C409F689-9BD7-4C90-A533-18309AB4C800}"/>
    <cellStyle name="20 % - uthevingsfarge 3 3 2 5" xfId="3674" xr:uid="{2D99C86F-CCB8-4925-B457-90265C40FE72}"/>
    <cellStyle name="20 % – uthevingsfarge 3 3 2 5" xfId="3125" xr:uid="{EFC03713-F7D8-476C-A616-51DE4BB7AD69}"/>
    <cellStyle name="20 % - uthevingsfarge 3 3 2 6" xfId="3828" xr:uid="{88FBA509-CA4E-4D4A-A94A-5A0DA4B06420}"/>
    <cellStyle name="20 % – uthevingsfarge 3 3 2 6" xfId="2098" xr:uid="{B9BAFD5A-1A58-4AFF-B56C-9BEEDD886F68}"/>
    <cellStyle name="20 % – uthevingsfarge 3 3 2 7" xfId="1784" xr:uid="{637BC61B-5FF5-41EE-8695-F4D616C6776E}"/>
    <cellStyle name="20 % - uthevingsfarge 3 3 3" xfId="1134" xr:uid="{497F7F0E-5BEB-4AF3-B418-87A800524243}"/>
    <cellStyle name="20 % – uthevingsfarge 3 3 3" xfId="594" xr:uid="{EA7307C1-E087-48B5-803E-7BE1E5D50B02}"/>
    <cellStyle name="20 % - uthevingsfarge 3 3 3 2" xfId="2612" xr:uid="{11166E3C-52D0-485F-842D-1ADB910474A1}"/>
    <cellStyle name="20 % – uthevingsfarge 3 3 3 2" xfId="1411" xr:uid="{C71D7418-5BC5-4A18-9B02-17B45B9F46A8}"/>
    <cellStyle name="20 % - uthevingsfarge 3 3 3 3" xfId="3596" xr:uid="{0B47C181-BA6A-486D-8693-4DABFDE1EEF2}"/>
    <cellStyle name="20 % – uthevingsfarge 3 3 3 3" xfId="2132" xr:uid="{A719E0E0-E556-477E-9541-82D95D1C92C3}"/>
    <cellStyle name="20 % - uthevingsfarge 3 3 3 4" xfId="3812" xr:uid="{23682777-C865-4DD8-A9AF-94DF87BA4FF9}"/>
    <cellStyle name="20 % – uthevingsfarge 3 3 3 4" xfId="3277" xr:uid="{F409DD44-919E-4CC6-B990-9CC374695AFA}"/>
    <cellStyle name="20 % - uthevingsfarge 3 3 3 5" xfId="3909" xr:uid="{EC4FBB6B-B134-4C7A-A423-F79BC5D29C40}"/>
    <cellStyle name="20 % – uthevingsfarge 3 3 3 5" xfId="3617" xr:uid="{1529B7C3-4B9A-441E-B1E3-A6C575EF8150}"/>
    <cellStyle name="20 % – uthevingsfarge 3 3 3 6" xfId="3690" xr:uid="{DC829E80-1F92-4031-AEBE-9A232FFF5D57}"/>
    <cellStyle name="20 % - uthevingsfarge 3 3 4" xfId="2542" xr:uid="{3ADC842E-FDB1-4EA3-9F28-393C67C9AD9C}"/>
    <cellStyle name="20 % – uthevingsfarge 3 3 4" xfId="1003" xr:uid="{45308F95-874D-4A2F-AF33-62C31B9CABBC}"/>
    <cellStyle name="20 % – uthevingsfarge 3 3 4 2" xfId="2443" xr:uid="{BD8AEAFE-AA5B-4D91-9A18-6061D422A056}"/>
    <cellStyle name="20 % - uthevingsfarge 3 3 5" xfId="2549" xr:uid="{52D5BC2C-1287-4051-AE89-89B38636CBA6}"/>
    <cellStyle name="20 % – uthevingsfarge 3 3 5" xfId="2325" xr:uid="{2E9318B0-8385-438A-9AE5-FA5F60D19726}"/>
    <cellStyle name="20 % - uthevingsfarge 3 3 6" xfId="2835" xr:uid="{52B9EC5C-AE3A-43CC-B28E-F1D76D6736B7}"/>
    <cellStyle name="20 % – uthevingsfarge 3 3 6" xfId="2101" xr:uid="{0CE3F118-A674-4C11-9EAB-04FE8412E2C5}"/>
    <cellStyle name="20 % - uthevingsfarge 3 3 7" xfId="2715" xr:uid="{316B6B6A-044B-4639-A3D0-AC3789DB1826}"/>
    <cellStyle name="20 % – uthevingsfarge 3 3 7" xfId="2623" xr:uid="{BAB93C01-7A4E-4C07-83D9-6F328901DBDC}"/>
    <cellStyle name="20 % - uthevingsfarge 3 3 8" xfId="2999" xr:uid="{D52D9964-AEBC-49D6-899C-28C11C078E55}"/>
    <cellStyle name="20 % – uthevingsfarge 3 3 8" xfId="2867" xr:uid="{DDDA3D69-2CB2-4115-B10C-A90A00906D90}"/>
    <cellStyle name="20 % - uthevingsfarge 3 3 9" xfId="2884" xr:uid="{FF96FCD2-7D8A-4542-8F7F-BFD924E31A26}"/>
    <cellStyle name="20 % – uthevingsfarge 3 3 9" xfId="2463" xr:uid="{D30228A3-18C0-4CB7-B444-462FD8406DB7}"/>
    <cellStyle name="20 % - uthevingsfarge 3 4" xfId="248" xr:uid="{00000000-0005-0000-0000-00002D000000}"/>
    <cellStyle name="20 % – uthevingsfarge 3 4" xfId="113" xr:uid="{00000000-0005-0000-0000-00002E000000}"/>
    <cellStyle name="20 % - uthevingsfarge 3 4 10" xfId="1972" xr:uid="{3C92152A-A9D1-4127-AD5F-B3F98EFEB80C}"/>
    <cellStyle name="20 % – uthevingsfarge 3 4 10" xfId="1862" xr:uid="{0B9AFDF0-1BB5-4F73-83D2-C5790D045BA5}"/>
    <cellStyle name="20 % - uthevingsfarge 3 4 11" xfId="3155" xr:uid="{E58A301B-DEAE-4018-975A-E5AB52583502}"/>
    <cellStyle name="20 % – uthevingsfarge 3 4 11" xfId="3071" xr:uid="{88D9CB0B-EDAD-47A3-8EFC-CD3F92829269}"/>
    <cellStyle name="20 % - uthevingsfarge 3 4 12" xfId="3191" xr:uid="{AA0491E3-0BC1-43CE-9553-ACF0F4304D12}"/>
    <cellStyle name="20 % – uthevingsfarge 3 4 12" xfId="3136" xr:uid="{E6E971C3-A1A0-4882-B824-95EE1768E594}"/>
    <cellStyle name="20 % - uthevingsfarge 3 4 13" xfId="3793" xr:uid="{4B1BD0C9-A449-41CE-B50C-2A52B8AEAE0F}"/>
    <cellStyle name="20 % – uthevingsfarge 3 4 13" xfId="1790" xr:uid="{BBF317FD-870D-4F04-A1C7-5887B3D428BE}"/>
    <cellStyle name="20 % - uthevingsfarge 3 4 2" xfId="699" xr:uid="{197F1082-C7DF-4661-8C58-FD4A473C6053}"/>
    <cellStyle name="20 % – uthevingsfarge 3 4 2" xfId="623" xr:uid="{68F5CFD1-9078-4A45-BEFF-42B253FAC9A2}"/>
    <cellStyle name="20 % - uthevingsfarge 3 4 2 2" xfId="1515" xr:uid="{FBCD26F6-FADF-43DA-97BB-ECE0EFDB0373}"/>
    <cellStyle name="20 % – uthevingsfarge 3 4 2 2" xfId="1440" xr:uid="{41C3117C-2814-44C5-B8BC-488047F0F5D0}"/>
    <cellStyle name="20 % - uthevingsfarge 3 4 2 3" xfId="2278" xr:uid="{A0F42514-3613-4C0E-A827-E07D6958970F}"/>
    <cellStyle name="20 % – uthevingsfarge 3 4 2 3" xfId="2161" xr:uid="{EE57F4D5-76B0-40E5-970E-833B81A161A5}"/>
    <cellStyle name="20 % - uthevingsfarge 3 4 2 4" xfId="3377" xr:uid="{F9593393-C0FA-4733-824E-B2B2CB91DC39}"/>
    <cellStyle name="20 % – uthevingsfarge 3 4 2 4" xfId="3300" xr:uid="{07E8F7CD-72B0-4B7A-A542-4089A8C76E65}"/>
    <cellStyle name="20 % - uthevingsfarge 3 4 2 5" xfId="3704" xr:uid="{53CE05C3-FC07-4277-9A00-71BDD5E94321}"/>
    <cellStyle name="20 % – uthevingsfarge 3 4 2 5" xfId="3811" xr:uid="{734854DD-8A10-418A-9191-A951BD9BE203}"/>
    <cellStyle name="20 % - uthevingsfarge 3 4 2 6" xfId="3845" xr:uid="{96DAD79F-D789-40E4-B5C1-99065B80B28D}"/>
    <cellStyle name="20 % – uthevingsfarge 3 4 2 6" xfId="3908" xr:uid="{B09BD29E-4C15-476C-BE15-77DC754E6297}"/>
    <cellStyle name="20 % - uthevingsfarge 3 4 3" xfId="1107" xr:uid="{9308510E-E189-40AC-AF98-634539C2B797}"/>
    <cellStyle name="20 % – uthevingsfarge 3 4 3" xfId="1032" xr:uid="{3C7D07ED-5647-46E1-956C-CB069C85FB19}"/>
    <cellStyle name="20 % - uthevingsfarge 3 4 3 2" xfId="2586" xr:uid="{66D36DA5-0F9F-43F6-82A5-1634D3E3FFAA}"/>
    <cellStyle name="20 % – uthevingsfarge 3 4 3 2" xfId="2471" xr:uid="{60B180EB-6505-4835-A858-E6B11D27A9B0}"/>
    <cellStyle name="20 % - uthevingsfarge 3 4 3 3" xfId="3571" xr:uid="{5ED9F1D4-9613-4AF3-AC3A-6D19B4BF1923}"/>
    <cellStyle name="20 % – uthevingsfarge 3 4 3 3" xfId="3490" xr:uid="{3BAFFAA7-8B07-4CB9-AF05-1F386248545B}"/>
    <cellStyle name="20 % - uthevingsfarge 3 4 3 4" xfId="3716" xr:uid="{F8AA1976-8C8F-4DC2-B2C0-276D0AB1C688}"/>
    <cellStyle name="20 % – uthevingsfarge 3 4 3 4" xfId="3688" xr:uid="{4B8776F3-55BD-452A-92E5-2D54692B889D}"/>
    <cellStyle name="20 % - uthevingsfarge 3 4 3 5" xfId="3852" xr:uid="{69FCE771-31BB-4BFC-90A3-2001165A8BA2}"/>
    <cellStyle name="20 % – uthevingsfarge 3 4 3 5" xfId="3837" xr:uid="{4F5D9EF4-1BD0-4650-BE33-BE5E1AA27C89}"/>
    <cellStyle name="20 % - uthevingsfarge 3 4 4" xfId="2673" xr:uid="{FFA43659-9803-4FA6-8B8F-7F0D9BFBA527}"/>
    <cellStyle name="20 % – uthevingsfarge 3 4 4" xfId="2510" xr:uid="{1720DE55-4148-4892-9F0F-1A73FA7D3C5B}"/>
    <cellStyle name="20 % - uthevingsfarge 3 4 5" xfId="2771" xr:uid="{21C2B2EC-97F0-4B9F-BF83-0E4B557D03D0}"/>
    <cellStyle name="20 % – uthevingsfarge 3 4 5" xfId="2627" xr:uid="{3D3F1D69-7E80-4B88-BF21-F57335DBEFBC}"/>
    <cellStyle name="20 % - uthevingsfarge 3 4 6" xfId="2855" xr:uid="{AAFD0674-6BE1-4C9A-8D69-0011DF26A5B5}"/>
    <cellStyle name="20 % – uthevingsfarge 3 4 6" xfId="2696" xr:uid="{F991C372-7940-4BB0-BF4B-F9E851607B9D}"/>
    <cellStyle name="20 % - uthevingsfarge 3 4 7" xfId="2929" xr:uid="{8F53CEFF-AEAF-4129-9EDC-051148CC44EB}"/>
    <cellStyle name="20 % – uthevingsfarge 3 4 7" xfId="2486" xr:uid="{77A8F41F-1F12-4484-B627-BABFD41A4D86}"/>
    <cellStyle name="20 % - uthevingsfarge 3 4 8" xfId="3002" xr:uid="{C883127C-E9A6-4BF4-9400-5CD0A1451A37}"/>
    <cellStyle name="20 % – uthevingsfarge 3 4 8" xfId="2874" xr:uid="{9B6ECC32-135F-40B9-95B6-64101C3C8496}"/>
    <cellStyle name="20 % - uthevingsfarge 3 4 9" xfId="2489" xr:uid="{79E9C8A1-9FA5-42EB-82C3-9D6D45C4E9D0}"/>
    <cellStyle name="20 % – uthevingsfarge 3 4 9" xfId="2971" xr:uid="{4BA85279-6358-4554-8D1C-0F7946422F02}"/>
    <cellStyle name="20 % – uthevingsfarge 3 5" xfId="128" xr:uid="{00000000-0005-0000-0000-00002F000000}"/>
    <cellStyle name="20 % – uthevingsfarge 3 5 2" xfId="638" xr:uid="{BA4FCE68-691A-4DF2-B807-3D1370F61844}"/>
    <cellStyle name="20 % – uthevingsfarge 3 5 2 2" xfId="1454" xr:uid="{2900D782-86D5-4480-96DE-4E362ED5273C}"/>
    <cellStyle name="20 % – uthevingsfarge 3 5 2 3" xfId="2176" xr:uid="{13500A70-DA4B-4613-A37B-B32CDA411C56}"/>
    <cellStyle name="20 % – uthevingsfarge 3 5 3" xfId="1046" xr:uid="{1F7519C5-011C-4554-943F-9D1F9551DAC8}"/>
    <cellStyle name="20 % – uthevingsfarge 3 5 4" xfId="1876" xr:uid="{2DCCA60A-D56C-4C25-BB3C-B5821567418A}"/>
    <cellStyle name="20 % – uthevingsfarge 3 6" xfId="304" xr:uid="{00000000-0005-0000-0000-000030000000}"/>
    <cellStyle name="20 % – uthevingsfarge 3 6 2" xfId="753" xr:uid="{3E076DC4-BE04-40F7-9F79-136496D49AE4}"/>
    <cellStyle name="20 % – uthevingsfarge 3 6 2 2" xfId="1569" xr:uid="{5E121729-FFA6-44D3-BB80-0D3EC148EFDF}"/>
    <cellStyle name="20 % – uthevingsfarge 3 6 2 3" xfId="2333" xr:uid="{DB985BF2-D628-4C2A-93EB-1F3AF6CF8550}"/>
    <cellStyle name="20 % – uthevingsfarge 3 6 3" xfId="1161" xr:uid="{81146757-E80B-4CDE-9AE4-295C457FE443}"/>
    <cellStyle name="20 % – uthevingsfarge 3 6 4" xfId="2027" xr:uid="{5431C3C4-5598-4D88-A5F7-3425F39B3E7B}"/>
    <cellStyle name="20 % – uthevingsfarge 3 7" xfId="337" xr:uid="{00000000-0005-0000-0000-000031000000}"/>
    <cellStyle name="20 % – uthevingsfarge 3 7 2" xfId="786" xr:uid="{6BFE80BE-F503-4889-BF92-579D55C83FBA}"/>
    <cellStyle name="20 % – uthevingsfarge 3 7 2 2" xfId="1602" xr:uid="{D142FB0D-C179-49AF-940C-059319E0B6E3}"/>
    <cellStyle name="20 % – uthevingsfarge 3 7 2 3" xfId="2366" xr:uid="{5D817FA2-93B8-4E9B-8522-8DD4DF879C4F}"/>
    <cellStyle name="20 % – uthevingsfarge 3 7 3" xfId="1194" xr:uid="{29FA3E38-F2FD-488D-9615-E9F52B668BE0}"/>
    <cellStyle name="20 % – uthevingsfarge 3 7 4" xfId="2060" xr:uid="{F9D1E068-2CF8-47B8-9F2C-3E6359C2EAAD}"/>
    <cellStyle name="20 % – uthevingsfarge 3 8" xfId="488" xr:uid="{00000000-0005-0000-0000-0000E3010000}"/>
    <cellStyle name="20 % – uthevingsfarge 3 8 2" xfId="897" xr:uid="{8DF04D14-9766-46CE-A5C7-3816E917DD59}"/>
    <cellStyle name="20 % – uthevingsfarge 3 8 2 2" xfId="1713" xr:uid="{A925EE85-98AC-4C39-8C75-505F78CCC4C4}"/>
    <cellStyle name="20 % – uthevingsfarge 3 8 3" xfId="1305" xr:uid="{B4A8FA7E-AFDA-4697-8C37-820DBCB8AC3B}"/>
    <cellStyle name="20 % – uthevingsfarge 3 8 4" xfId="2182" xr:uid="{5E4DC52B-5DF0-49DC-8F98-06CFC53C002F}"/>
    <cellStyle name="20 % – uthevingsfarge 3 9" xfId="503" xr:uid="{00000000-0005-0000-0000-0000F7010000}"/>
    <cellStyle name="20 % – uthevingsfarge 3 9 2" xfId="912" xr:uid="{98B82B5B-D10E-4CCA-802E-A56ABD652EBA}"/>
    <cellStyle name="20 % – uthevingsfarge 3 9 2 2" xfId="1728" xr:uid="{732CBD2B-D0C9-4AC4-9A44-02D5F6046DC6}"/>
    <cellStyle name="20 % – uthevingsfarge 3 9 3" xfId="1320" xr:uid="{4C385BE6-815A-466D-B0AA-57CD317FD90F}"/>
    <cellStyle name="20 % – uthevingsfarge 3 9 4" xfId="2490" xr:uid="{79824B43-6D22-4FD5-A8E0-CA2DFFD4962A}"/>
    <cellStyle name="20 % – uthevingsfarge 4" xfId="39" builtinId="42" customBuiltin="1"/>
    <cellStyle name="20 % – uthevingsfarge 4 10" xfId="513" xr:uid="{00000000-0005-0000-0000-000004020000}"/>
    <cellStyle name="20 % – uthevingsfarge 4 10 2" xfId="922" xr:uid="{11AE1058-9E16-42A4-A5D1-557837630E35}"/>
    <cellStyle name="20 % – uthevingsfarge 4 10 2 2" xfId="1738" xr:uid="{D78AD748-2209-4FE2-8FDD-D88C9066B9A1}"/>
    <cellStyle name="20 % – uthevingsfarge 4 10 3" xfId="1330" xr:uid="{DB01F6A1-D6DD-49AD-8C89-DB81AA8F0DE6}"/>
    <cellStyle name="20 % – uthevingsfarge 4 10 4" xfId="2503" xr:uid="{26160CC3-F80B-42B4-8FE0-DD44A7B1D615}"/>
    <cellStyle name="20 % – uthevingsfarge 4 11" xfId="530" xr:uid="{00000000-0005-0000-0000-000010020000}"/>
    <cellStyle name="20 % – uthevingsfarge 4 11 2" xfId="939" xr:uid="{F874B0BB-614D-4E44-8147-FD7937D8DF3A}"/>
    <cellStyle name="20 % – uthevingsfarge 4 11 2 2" xfId="1755" xr:uid="{9F8FA4DF-D0CF-4EE9-8D30-9FA97CD75838}"/>
    <cellStyle name="20 % – uthevingsfarge 4 11 3" xfId="1347" xr:uid="{38A9D695-4553-4328-BACB-0781BB37013C}"/>
    <cellStyle name="20 % – uthevingsfarge 4 12" xfId="548" xr:uid="{7B6E7806-7DB9-4468-A58A-40DDFB4C14D5}"/>
    <cellStyle name="20 % – uthevingsfarge 4 12 2" xfId="957" xr:uid="{B9A1C24A-CAB7-4E34-B128-46659E4263F9}"/>
    <cellStyle name="20 % – uthevingsfarge 4 12 2 2" xfId="1773" xr:uid="{504C369B-9EB0-4A1A-B084-C72AB5F8958C}"/>
    <cellStyle name="20 % – uthevingsfarge 4 12 3" xfId="1365" xr:uid="{A05AB4DC-5935-43A8-9721-82C4CFBF0BA9}"/>
    <cellStyle name="20 % – uthevingsfarge 4 13" xfId="560" xr:uid="{3271188A-5838-4BD3-9D24-A9676F184CC9}"/>
    <cellStyle name="20 % – uthevingsfarge 4 13 2" xfId="1377" xr:uid="{E33B55C6-3E82-4044-B22F-BF71425CA4CB}"/>
    <cellStyle name="20 % – uthevingsfarge 4 14" xfId="969" xr:uid="{E7D3C1EE-543F-4E4C-9739-C4720A8D657D}"/>
    <cellStyle name="20 % – uthevingsfarge 4 15" xfId="1888" xr:uid="{5E571E68-7587-4DBA-B386-AC708C18E435}"/>
    <cellStyle name="20 % - uthevingsfarge 4 2" xfId="236" xr:uid="{00000000-0005-0000-0000-000033000000}"/>
    <cellStyle name="20 % – uthevingsfarge 4 2" xfId="67" xr:uid="{00000000-0005-0000-0000-000034000000}"/>
    <cellStyle name="20 % - uthevingsfarge 4 2 10" xfId="3048" xr:uid="{D4FBD6FF-5E9A-4834-A5EB-472EE84BEBDE}"/>
    <cellStyle name="20 % – uthevingsfarge 4 2 10" xfId="2502" xr:uid="{0807A68E-2CE6-44C0-AE8A-1E78A540D64D}"/>
    <cellStyle name="20 % - uthevingsfarge 4 2 11" xfId="1960" xr:uid="{002EDA20-A934-47A3-8916-77F6F318472C}"/>
    <cellStyle name="20 % – uthevingsfarge 4 2 11" xfId="1816" xr:uid="{82CD08FE-3CAB-4C15-9D32-0D05105B4474}"/>
    <cellStyle name="20 % - uthevingsfarge 4 2 12" xfId="3144" xr:uid="{51A8DC6D-920F-484D-9A94-DE72DEB91DB7}"/>
    <cellStyle name="20 % – uthevingsfarge 4 2 12" xfId="1798" xr:uid="{567F91FD-309D-4A97-98A6-F22BA0B85F65}"/>
    <cellStyle name="20 % - uthevingsfarge 4 2 13" xfId="3094" xr:uid="{51FD8DEA-DA92-48F0-95EE-CF42D206D690}"/>
    <cellStyle name="20 % – uthevingsfarge 4 2 13" xfId="3458" xr:uid="{D6CAECEC-BFA5-4202-8518-8348A6394700}"/>
    <cellStyle name="20 % - uthevingsfarge 4 2 14" xfId="3117" xr:uid="{90050968-2CF5-40A7-8269-692F5945C63F}"/>
    <cellStyle name="20 % – uthevingsfarge 4 2 14" xfId="3693" xr:uid="{BC130DEA-EB4F-4CE2-81F2-2489D4163C62}"/>
    <cellStyle name="20 % - uthevingsfarge 4 2 2" xfId="264" xr:uid="{00000000-0005-0000-0000-000035000000}"/>
    <cellStyle name="20 % – uthevingsfarge 4 2 2" xfId="179" xr:uid="{00000000-0005-0000-0000-000036000000}"/>
    <cellStyle name="20 % - uthevingsfarge 4 2 2 10" xfId="1988" xr:uid="{7DB71627-C0EF-45F5-9A73-027E0E040300}"/>
    <cellStyle name="20 % – uthevingsfarge 4 2 2 10" xfId="1919" xr:uid="{E87904CC-2CCE-4E24-96D6-FC654081DE8B}"/>
    <cellStyle name="20 % - uthevingsfarge 4 2 2 11" xfId="3169" xr:uid="{D5A6EFA4-7377-4A41-B128-2082063CAB44}"/>
    <cellStyle name="20 % – uthevingsfarge 4 2 2 11" xfId="3109" xr:uid="{6AE7BD45-D9DF-45AF-89EA-1EC21CB7B85A}"/>
    <cellStyle name="20 % - uthevingsfarge 4 2 2 12" xfId="3818" xr:uid="{F12E9556-0CED-4435-BFD2-803F9E701B91}"/>
    <cellStyle name="20 % – uthevingsfarge 4 2 2 12" xfId="1891" xr:uid="{8AC21EF0-19A4-47D4-BFDE-0C65B95A7D1C}"/>
    <cellStyle name="20 % - uthevingsfarge 4 2 2 13" xfId="3914" xr:uid="{BB79492F-CB3D-4024-82EF-3CA4458EDDD3}"/>
    <cellStyle name="20 % – uthevingsfarge 4 2 2 13" xfId="3329" xr:uid="{6B5F374A-1AC5-4C5C-AA6E-34DB8FE5F40B}"/>
    <cellStyle name="20 % - uthevingsfarge 4 2 2 2" xfId="715" xr:uid="{EF9B45A9-A3E1-4D33-BCB4-7C0F399E25E7}"/>
    <cellStyle name="20 % – uthevingsfarge 4 2 2 2" xfId="654" xr:uid="{826DCCCC-36CB-4171-B13A-FDEE58C376E1}"/>
    <cellStyle name="20 % - uthevingsfarge 4 2 2 2 2" xfId="1531" xr:uid="{8D3F0379-5843-4E50-9597-FEF4E149116D}"/>
    <cellStyle name="20 % – uthevingsfarge 4 2 2 2 2" xfId="1470" xr:uid="{C3B7DED2-CFA2-4164-8C2C-CC1E2320BD93}"/>
    <cellStyle name="20 % - uthevingsfarge 4 2 2 2 3" xfId="2294" xr:uid="{890D884F-A947-4C79-884F-BEE18A41E21C}"/>
    <cellStyle name="20 % – uthevingsfarge 4 2 2 2 3" xfId="2223" xr:uid="{A9A5AD03-03BF-4B58-A0DB-95C882A3ADDF}"/>
    <cellStyle name="20 % - uthevingsfarge 4 2 2 2 4" xfId="3393" xr:uid="{A897F161-D3C4-4544-AB8F-86DA35341BB6}"/>
    <cellStyle name="20 % – uthevingsfarge 4 2 2 2 4" xfId="3338" xr:uid="{1CC00F73-2A5D-4A63-9B6E-3E37C98D0DBF}"/>
    <cellStyle name="20 % - uthevingsfarge 4 2 2 2 5" xfId="3294" xr:uid="{707EA2CD-BCC2-4C41-8DDE-68FDDBA47009}"/>
    <cellStyle name="20 % – uthevingsfarge 4 2 2 2 5" xfId="3683" xr:uid="{39A98864-C7EF-4407-A72E-79450F37E145}"/>
    <cellStyle name="20 % - uthevingsfarge 4 2 2 2 6" xfId="3653" xr:uid="{1BBDF426-7DFC-4AE7-912C-A389F956D6FE}"/>
    <cellStyle name="20 % – uthevingsfarge 4 2 2 2 6" xfId="3833" xr:uid="{BD3CED77-3A4B-4EC2-8C9A-6C5F89218CAD}"/>
    <cellStyle name="20 % - uthevingsfarge 4 2 2 3" xfId="1123" xr:uid="{11802B4A-062A-49B9-8CA5-67C976A070B3}"/>
    <cellStyle name="20 % – uthevingsfarge 4 2 2 3" xfId="1062" xr:uid="{E2F58E9B-588B-4319-875F-0CB2F08DACD1}"/>
    <cellStyle name="20 % - uthevingsfarge 4 2 2 3 2" xfId="2601" xr:uid="{43E667DD-1842-40F7-8EA8-17D030B27203}"/>
    <cellStyle name="20 % – uthevingsfarge 4 2 2 3 2" xfId="2531" xr:uid="{327D85F7-8E30-4F9B-B783-450D2156790B}"/>
    <cellStyle name="20 % - uthevingsfarge 4 2 2 3 3" xfId="3585" xr:uid="{B75B8C7F-F82A-454B-9AC9-55C820A2330F}"/>
    <cellStyle name="20 % – uthevingsfarge 4 2 2 3 3" xfId="3528" xr:uid="{88F241C6-04C4-44C8-BCF2-D91031B165C5}"/>
    <cellStyle name="20 % - uthevingsfarge 4 2 2 3 4" xfId="3538" xr:uid="{708F49FD-C12B-4A34-98B0-94B1943294CA}"/>
    <cellStyle name="20 % – uthevingsfarge 4 2 2 3 4" xfId="3474" xr:uid="{9615DBC5-30E6-4BC6-B45D-A7B1C4DA61CA}"/>
    <cellStyle name="20 % - uthevingsfarge 4 2 2 3 5" xfId="3444" xr:uid="{854FC0FA-8893-4E1D-BFB9-BFDB03D80D81}"/>
    <cellStyle name="20 % – uthevingsfarge 4 2 2 3 5" xfId="3682" xr:uid="{55A610CF-6135-4532-B4CB-16BD7CEC38F5}"/>
    <cellStyle name="20 % - uthevingsfarge 4 2 2 4" xfId="2656" xr:uid="{A42ED237-A9B6-49E2-B90D-83EADF777AA3}"/>
    <cellStyle name="20 % – uthevingsfarge 4 2 2 4" xfId="2663" xr:uid="{B7647178-136E-41ED-AA8C-2864AD9AC8EF}"/>
    <cellStyle name="20 % - uthevingsfarge 4 2 2 5" xfId="2756" xr:uid="{27CE6B97-98EB-4A3F-A9FC-313B467A623E}"/>
    <cellStyle name="20 % – uthevingsfarge 4 2 2 5" xfId="2763" xr:uid="{0AF7D7CE-4411-4C14-B3FC-777A5DC44774}"/>
    <cellStyle name="20 % - uthevingsfarge 4 2 2 6" xfId="2851" xr:uid="{2D588693-C8A7-4108-B100-8817A627EB99}"/>
    <cellStyle name="20 % – uthevingsfarge 4 2 2 6" xfId="2854" xr:uid="{39AA1E5A-7466-46BD-AFB6-513DFBA49F95}"/>
    <cellStyle name="20 % - uthevingsfarge 4 2 2 7" xfId="2938" xr:uid="{6DDB7072-A4A7-4F61-B71C-AF3C32B3AE55}"/>
    <cellStyle name="20 % – uthevingsfarge 4 2 2 7" xfId="2949" xr:uid="{4DB7FC9F-614C-4890-9272-0BAFE07E0900}"/>
    <cellStyle name="20 % - uthevingsfarge 4 2 2 8" xfId="2827" xr:uid="{FA547573-3ECE-43D9-9595-9A8452776064}"/>
    <cellStyle name="20 % – uthevingsfarge 4 2 2 8" xfId="3004" xr:uid="{8B4BCAFA-BBA4-4579-953A-2F322ECA451A}"/>
    <cellStyle name="20 % - uthevingsfarge 4 2 2 9" xfId="3036" xr:uid="{6F7387A8-5A50-4B62-8C49-80A29F408642}"/>
    <cellStyle name="20 % – uthevingsfarge 4 2 2 9" xfId="3031" xr:uid="{560D57B6-5E5B-4806-AF6D-FFDE5A5A5BBB}"/>
    <cellStyle name="20 % - uthevingsfarge 4 2 3" xfId="689" xr:uid="{5A2717AA-6745-4B4A-B672-CBF538628974}"/>
    <cellStyle name="20 % – uthevingsfarge 4 2 3" xfId="325" xr:uid="{00000000-0005-0000-0000-000037000000}"/>
    <cellStyle name="20 % - uthevingsfarge 4 2 3 2" xfId="1505" xr:uid="{4810146C-1B9D-46F5-9A42-1754B23F5154}"/>
    <cellStyle name="20 % – uthevingsfarge 4 2 3 2" xfId="774" xr:uid="{07C9E91D-BB41-4F70-8F50-2EF96CAB9ECB}"/>
    <cellStyle name="20 % – uthevingsfarge 4 2 3 2 2" xfId="1590" xr:uid="{639695D8-1A75-4D5F-83D0-B267FC4C7407}"/>
    <cellStyle name="20 % – uthevingsfarge 4 2 3 2 3" xfId="2354" xr:uid="{C4CAD87B-674B-4C73-9D98-F870B94E3537}"/>
    <cellStyle name="20 % - uthevingsfarge 4 2 3 3" xfId="2267" xr:uid="{6A347FB3-F95A-43AF-B185-7A768337261C}"/>
    <cellStyle name="20 % – uthevingsfarge 4 2 3 3" xfId="1182" xr:uid="{0481B245-8DB1-42EB-8391-DD79829DE842}"/>
    <cellStyle name="20 % - uthevingsfarge 4 2 3 4" xfId="3366" xr:uid="{FF7BFACE-DE99-4708-8563-4F57F82E4E86}"/>
    <cellStyle name="20 % – uthevingsfarge 4 2 3 4" xfId="2048" xr:uid="{AC7437EA-8DD5-4F18-8F89-05B7E30A8239}"/>
    <cellStyle name="20 % - uthevingsfarge 4 2 3 5" xfId="3262" xr:uid="{4AB8ACE6-87F4-4B51-ACDF-60E081E30936}"/>
    <cellStyle name="20 % – uthevingsfarge 4 2 3 5" xfId="3218" xr:uid="{BC117E02-C40A-42A0-9791-2078E9FEC23A}"/>
    <cellStyle name="20 % - uthevingsfarge 4 2 3 6" xfId="3738" xr:uid="{7379D641-27B5-4669-ADF5-73561C6F5B4F}"/>
    <cellStyle name="20 % – uthevingsfarge 4 2 3 6" xfId="3420" xr:uid="{A9F1B074-AF43-4E1A-B834-A69E12A277A0}"/>
    <cellStyle name="20 % – uthevingsfarge 4 2 3 7" xfId="3259" xr:uid="{3C968A66-EA79-494F-84FC-555CD6B4CE91}"/>
    <cellStyle name="20 % - uthevingsfarge 4 2 4" xfId="1097" xr:uid="{E6E0CB3B-445C-4ABC-8A46-DE0D13494B6E}"/>
    <cellStyle name="20 % – uthevingsfarge 4 2 4" xfId="347" xr:uid="{00000000-0005-0000-0000-000038000000}"/>
    <cellStyle name="20 % - uthevingsfarge 4 2 4 2" xfId="2574" xr:uid="{53FD2A53-79CE-4137-884F-FD7D54E82DD2}"/>
    <cellStyle name="20 % – uthevingsfarge 4 2 4 2" xfId="796" xr:uid="{52E4C5C5-8A1C-48F8-A179-F2B74AB1003E}"/>
    <cellStyle name="20 % – uthevingsfarge 4 2 4 2 2" xfId="1612" xr:uid="{B702E7C3-EF25-442D-8179-421D834079AA}"/>
    <cellStyle name="20 % – uthevingsfarge 4 2 4 2 3" xfId="2376" xr:uid="{ACA70C94-2A62-4565-8032-D4344BFBCBC3}"/>
    <cellStyle name="20 % - uthevingsfarge 4 2 4 3" xfId="3560" xr:uid="{DB01B54A-0756-434D-B655-49C366E9E7DD}"/>
    <cellStyle name="20 % – uthevingsfarge 4 2 4 3" xfId="1204" xr:uid="{801E6815-6651-402F-8B30-4E3D84F4AE52}"/>
    <cellStyle name="20 % - uthevingsfarge 4 2 4 4" xfId="3721" xr:uid="{87A374E3-549A-47E1-AF7B-C1BCCC72F470}"/>
    <cellStyle name="20 % – uthevingsfarge 4 2 4 4" xfId="2070" xr:uid="{75C9C4D7-2A58-4590-A33C-B57AA1028D2F}"/>
    <cellStyle name="20 % - uthevingsfarge 4 2 4 5" xfId="3857" xr:uid="{39754196-0C76-4441-80D1-74C4E183BB19}"/>
    <cellStyle name="20 % – uthevingsfarge 4 2 4 5" xfId="3234" xr:uid="{5D2D0CE6-1C84-4ABF-B259-2E6A4B13BA87}"/>
    <cellStyle name="20 % – uthevingsfarge 4 2 4 6" xfId="3358" xr:uid="{B7A7AE66-34CE-40E3-85D5-A4C0CD5F5D96}"/>
    <cellStyle name="20 % – uthevingsfarge 4 2 4 7" xfId="3348" xr:uid="{F78E9EC9-A0DD-418C-B541-1805A0A64C00}"/>
    <cellStyle name="20 % - uthevingsfarge 4 2 5" xfId="2686" xr:uid="{3335CF47-F6AB-4C09-AE71-017127DA163F}"/>
    <cellStyle name="20 % – uthevingsfarge 4 2 5" xfId="336" xr:uid="{00000000-0005-0000-0000-000039000000}"/>
    <cellStyle name="20 % – uthevingsfarge 4 2 5 2" xfId="785" xr:uid="{90BAF6B3-34B5-4068-B2D0-5D5B253547D8}"/>
    <cellStyle name="20 % – uthevingsfarge 4 2 5 2 2" xfId="1601" xr:uid="{1AAD425E-9C72-4C9A-BD65-7790A682AAB9}"/>
    <cellStyle name="20 % – uthevingsfarge 4 2 5 2 3" xfId="2365" xr:uid="{B5CACDBE-4B36-4C9A-B633-097A562A5674}"/>
    <cellStyle name="20 % – uthevingsfarge 4 2 5 3" xfId="1193" xr:uid="{0145861B-9F07-4DA9-A939-8356B362ED70}"/>
    <cellStyle name="20 % – uthevingsfarge 4 2 5 4" xfId="2059" xr:uid="{28C7F102-A0C6-4A28-9359-ACD1721E3658}"/>
    <cellStyle name="20 % - uthevingsfarge 4 2 6" xfId="2784" xr:uid="{3B381E5B-ECC2-4070-A32D-7A77BC69EE91}"/>
    <cellStyle name="20 % – uthevingsfarge 4 2 6" xfId="577" xr:uid="{F8E30E50-B819-4BF9-90CE-932598E8CA4E}"/>
    <cellStyle name="20 % – uthevingsfarge 4 2 6 2" xfId="1394" xr:uid="{BFC5EEE4-994B-4E02-A7CA-5868721F0403}"/>
    <cellStyle name="20 % – uthevingsfarge 4 2 6 3" xfId="2115" xr:uid="{50BA20F6-4CE0-48A2-95E7-121FA9F3DF76}"/>
    <cellStyle name="20 % - uthevingsfarge 4 2 7" xfId="2819" xr:uid="{088CC574-9208-4BA1-AABC-5D0F90044D23}"/>
    <cellStyle name="20 % – uthevingsfarge 4 2 7" xfId="986" xr:uid="{A12ADC27-D9C8-47BD-B410-FE2C32E177B1}"/>
    <cellStyle name="20 % – uthevingsfarge 4 2 7 2" xfId="2426" xr:uid="{AB24CE9E-3BE4-4B1E-BFC5-6798910B8DBE}"/>
    <cellStyle name="20 % - uthevingsfarge 4 2 8" xfId="2716" xr:uid="{5E9EF3E0-FD78-48EB-9095-BDF247D4752B}"/>
    <cellStyle name="20 % – uthevingsfarge 4 2 8" xfId="2607" xr:uid="{E0504FAC-7D60-4946-8797-58CB411AB40A}"/>
    <cellStyle name="20 % - uthevingsfarge 4 2 9" xfId="2900" xr:uid="{5D3C8F86-ABEA-4699-87A0-D235D0F1900F}"/>
    <cellStyle name="20 % – uthevingsfarge 4 2 9" xfId="2516" xr:uid="{80B3CAE3-01DF-42C8-9DF5-0340A4C2A0E2}"/>
    <cellStyle name="20 % - uthevingsfarge 4 3" xfId="277" xr:uid="{00000000-0005-0000-0000-00003A000000}"/>
    <cellStyle name="20 % – uthevingsfarge 4 3" xfId="87" xr:uid="{00000000-0005-0000-0000-00003B000000}"/>
    <cellStyle name="20 % - uthevingsfarge 4 3 10" xfId="2001" xr:uid="{E5D13CA7-F0B2-4896-BEAC-837B7C773ADD}"/>
    <cellStyle name="20 % – uthevingsfarge 4 3 10" xfId="2924" xr:uid="{F55C5186-1318-4EEC-9A3A-B7CF349D9AAD}"/>
    <cellStyle name="20 % - uthevingsfarge 4 3 11" xfId="3182" xr:uid="{FA5B83DA-9045-4EC4-A019-C7D44A7A7860}"/>
    <cellStyle name="20 % – uthevingsfarge 4 3 11" xfId="1836" xr:uid="{11CDC90E-5C64-4009-8E06-99D915F9E05D}"/>
    <cellStyle name="20 % - uthevingsfarge 4 3 12" xfId="3820" xr:uid="{F1C6430C-F8BE-4BEA-986A-B3D8BD097548}"/>
    <cellStyle name="20 % – uthevingsfarge 4 3 12" xfId="1895" xr:uid="{E45287A1-329F-4476-8D65-DA171CB6D69F}"/>
    <cellStyle name="20 % - uthevingsfarge 4 3 13" xfId="3915" xr:uid="{35ECAB75-84E7-4343-9A21-72DDEE13B97C}"/>
    <cellStyle name="20 % – uthevingsfarge 4 3 13" xfId="1783" xr:uid="{1EC3CA54-5AAB-43E5-A916-F874A72FB762}"/>
    <cellStyle name="20 % – uthevingsfarge 4 3 14" xfId="3457" xr:uid="{9AC3A656-1D95-4FAC-96B5-3E38BB1E66E4}"/>
    <cellStyle name="20 % - uthevingsfarge 4 3 2" xfId="728" xr:uid="{420B747F-51BD-4374-BD00-A95F8B0DA711}"/>
    <cellStyle name="20 % – uthevingsfarge 4 3 2" xfId="199" xr:uid="{00000000-0005-0000-0000-00003C000000}"/>
    <cellStyle name="20 % - uthevingsfarge 4 3 2 2" xfId="1544" xr:uid="{85562646-AA34-4502-ACF8-A78699355645}"/>
    <cellStyle name="20 % – uthevingsfarge 4 3 2 2" xfId="674" xr:uid="{6EF817A6-9AA0-46CB-9B53-28762E43540F}"/>
    <cellStyle name="20 % – uthevingsfarge 4 3 2 2 2" xfId="1490" xr:uid="{7ADA33A7-F0FC-4073-A31C-639730A4D956}"/>
    <cellStyle name="20 % – uthevingsfarge 4 3 2 2 3" xfId="2243" xr:uid="{CC33971D-8F31-4927-B05E-E0B70EE437C3}"/>
    <cellStyle name="20 % - uthevingsfarge 4 3 2 3" xfId="2307" xr:uid="{69BC5BEC-3956-47A4-9026-5A03EDF6E907}"/>
    <cellStyle name="20 % – uthevingsfarge 4 3 2 3" xfId="1082" xr:uid="{ABB88F84-EDD6-4E39-AE34-78E9E85C2FDD}"/>
    <cellStyle name="20 % - uthevingsfarge 4 3 2 4" xfId="3406" xr:uid="{2F7D58EC-E8B5-46A9-819D-6BB0B5A6D7C6}"/>
    <cellStyle name="20 % – uthevingsfarge 4 3 2 4" xfId="1939" xr:uid="{6B376205-4B81-4F39-861A-567C50C56BD1}"/>
    <cellStyle name="20 % - uthevingsfarge 4 3 2 5" xfId="3673" xr:uid="{4A9A083C-E044-4AC3-B467-5A806DA9BDB2}"/>
    <cellStyle name="20 % – uthevingsfarge 4 3 2 5" xfId="3128" xr:uid="{D446EEDE-2D83-43AD-85CA-D37235CA5F42}"/>
    <cellStyle name="20 % - uthevingsfarge 4 3 2 6" xfId="3827" xr:uid="{0ED9AA1A-2063-4481-9A8D-8A3C144C54C8}"/>
    <cellStyle name="20 % – uthevingsfarge 4 3 2 6" xfId="3299" xr:uid="{5105BDE1-117E-462F-ABED-D80CF1F066D7}"/>
    <cellStyle name="20 % – uthevingsfarge 4 3 2 7" xfId="3665" xr:uid="{341E5B18-300F-4D6F-8E6F-1549479C22E6}"/>
    <cellStyle name="20 % - uthevingsfarge 4 3 3" xfId="1136" xr:uid="{0DD1D61C-26C4-4F00-B3E9-EA54293D0CA2}"/>
    <cellStyle name="20 % – uthevingsfarge 4 3 3" xfId="597" xr:uid="{A2930940-68EF-4A6C-8F4F-E7901BDDCD7A}"/>
    <cellStyle name="20 % - uthevingsfarge 4 3 3 2" xfId="2614" xr:uid="{C69B949A-E218-4188-AE16-926F85501CB6}"/>
    <cellStyle name="20 % – uthevingsfarge 4 3 3 2" xfId="1414" xr:uid="{0E42EB6F-B134-4EF3-B89F-275D6815314F}"/>
    <cellStyle name="20 % - uthevingsfarge 4 3 3 3" xfId="3598" xr:uid="{EBBF1E5D-20FB-4EC5-9CE8-A9E8B8E4F70A}"/>
    <cellStyle name="20 % – uthevingsfarge 4 3 3 3" xfId="2135" xr:uid="{C8161A94-2AB5-4E91-8520-25BB59B3E69B}"/>
    <cellStyle name="20 % - uthevingsfarge 4 3 3 4" xfId="3788" xr:uid="{75B2A124-A730-44B8-8C2B-A7E78E796952}"/>
    <cellStyle name="20 % – uthevingsfarge 4 3 3 4" xfId="3280" xr:uid="{9C564709-2DC1-458E-A49C-EEB29B704D3B}"/>
    <cellStyle name="20 % - uthevingsfarge 4 3 3 5" xfId="3896" xr:uid="{AB662E26-D396-4C07-AD7D-5334945C8647}"/>
    <cellStyle name="20 % – uthevingsfarge 4 3 3 5" xfId="3498" xr:uid="{9AA2DB86-9935-4635-B3C9-0F81A75D6F4E}"/>
    <cellStyle name="20 % – uthevingsfarge 4 3 3 6" xfId="3443" xr:uid="{202449AE-62BB-40EB-AF1A-7A50D7DDAAD7}"/>
    <cellStyle name="20 % - uthevingsfarge 4 3 4" xfId="2643" xr:uid="{86839059-E8AB-4082-B9E3-9D51D6078CFA}"/>
    <cellStyle name="20 % – uthevingsfarge 4 3 4" xfId="1006" xr:uid="{26FF60A3-6451-434A-AAA3-A32F5500D5B7}"/>
    <cellStyle name="20 % – uthevingsfarge 4 3 4 2" xfId="2446" xr:uid="{10AD6385-526E-4B15-A9A9-785430CA29CF}"/>
    <cellStyle name="20 % - uthevingsfarge 4 3 5" xfId="2745" xr:uid="{4C5FBE1D-9B6A-4246-BFC2-202176CB6313}"/>
    <cellStyle name="20 % – uthevingsfarge 4 3 5" xfId="2560" xr:uid="{A34431ED-D666-4288-8741-E28EF0CE3929}"/>
    <cellStyle name="20 % - uthevingsfarge 4 3 6" xfId="2757" xr:uid="{D0E2653C-8860-4A8D-9D80-E9FA6392F1E3}"/>
    <cellStyle name="20 % – uthevingsfarge 4 3 6" xfId="2197" xr:uid="{56BEBF0C-DCCC-4ACE-A656-AFB091E5FD1E}"/>
    <cellStyle name="20 % - uthevingsfarge 4 3 7" xfId="2881" xr:uid="{0D444423-085E-4B4E-A908-B083B5B6F7C1}"/>
    <cellStyle name="20 % – uthevingsfarge 4 3 7" xfId="2891" xr:uid="{188875DA-A9CD-4362-BF53-E6DA66A3CD1F}"/>
    <cellStyle name="20 % - uthevingsfarge 4 3 8" xfId="2708" xr:uid="{FE93867F-A8BF-41D7-9A20-592EF9995254}"/>
    <cellStyle name="20 % – uthevingsfarge 4 3 8" xfId="2961" xr:uid="{06E86027-F366-43E3-9A4D-E7DAE42ADDF6}"/>
    <cellStyle name="20 % - uthevingsfarge 4 3 9" xfId="3025" xr:uid="{0E1F7028-70C6-4B24-9D01-E6D5AA6C2B61}"/>
    <cellStyle name="20 % – uthevingsfarge 4 3 9" xfId="3023" xr:uid="{B4FEC040-A77C-4A3B-B8B6-223EA7356B05}"/>
    <cellStyle name="20 % - uthevingsfarge 4 4" xfId="250" xr:uid="{00000000-0005-0000-0000-00003D000000}"/>
    <cellStyle name="20 % – uthevingsfarge 4 4" xfId="117" xr:uid="{00000000-0005-0000-0000-00003E000000}"/>
    <cellStyle name="20 % - uthevingsfarge 4 4 10" xfId="1974" xr:uid="{4B04A74D-3388-4AB2-B716-6C82A80702E5}"/>
    <cellStyle name="20 % – uthevingsfarge 4 4 10" xfId="1866" xr:uid="{64884775-EDD8-4924-A6ED-94D38EFF28B6}"/>
    <cellStyle name="20 % - uthevingsfarge 4 4 11" xfId="3157" xr:uid="{7391F051-67CC-4AFF-86B4-2DAF986BD438}"/>
    <cellStyle name="20 % – uthevingsfarge 4 4 11" xfId="3073" xr:uid="{F803A4D1-1CCA-4834-89C7-5FD6FEA94150}"/>
    <cellStyle name="20 % - uthevingsfarge 4 4 12" xfId="3414" xr:uid="{517B61C7-A9CC-44E6-B123-329E78AB312F}"/>
    <cellStyle name="20 % – uthevingsfarge 4 4 12" xfId="2086" xr:uid="{7C9EFBD0-3D3E-4592-BDA3-F5312498AC04}"/>
    <cellStyle name="20 % - uthevingsfarge 4 4 13" xfId="3472" xr:uid="{FD92C544-515F-4D59-B34B-E329634D243E}"/>
    <cellStyle name="20 % – uthevingsfarge 4 4 13" xfId="1786" xr:uid="{ABAD1233-75A7-4670-AFD2-0C8A4BB86085}"/>
    <cellStyle name="20 % - uthevingsfarge 4 4 2" xfId="701" xr:uid="{C4CF1366-41D1-4D9C-A02A-90FCA784810E}"/>
    <cellStyle name="20 % – uthevingsfarge 4 4 2" xfId="627" xr:uid="{5908C7BF-1800-4A62-8C11-2E06784FB59A}"/>
    <cellStyle name="20 % - uthevingsfarge 4 4 2 2" xfId="1517" xr:uid="{3E2201BB-D3E0-47B3-9F4E-55ABFAA584AD}"/>
    <cellStyle name="20 % – uthevingsfarge 4 4 2 2" xfId="1444" xr:uid="{77764DDB-F984-489E-87AE-6D358FFE935D}"/>
    <cellStyle name="20 % - uthevingsfarge 4 4 2 3" xfId="2280" xr:uid="{1973FF58-7B20-46B3-8479-3C6549C70505}"/>
    <cellStyle name="20 % – uthevingsfarge 4 4 2 3" xfId="2165" xr:uid="{8E8CE0E4-E6DA-46A3-A028-15D0D8292F57}"/>
    <cellStyle name="20 % - uthevingsfarge 4 4 2 4" xfId="3379" xr:uid="{9C623DD6-566D-49C0-937C-BA8A14A0CA0D}"/>
    <cellStyle name="20 % – uthevingsfarge 4 4 2 4" xfId="3304" xr:uid="{5ED71590-3458-461E-A218-EAADD8089F76}"/>
    <cellStyle name="20 % - uthevingsfarge 4 4 2 5" xfId="3708" xr:uid="{DABC7F9B-4E74-46C7-A313-EFB4EA1E379A}"/>
    <cellStyle name="20 % – uthevingsfarge 4 4 2 5" xfId="3328" xr:uid="{8DC915D6-3599-4B71-B858-8A1192CD6BA4}"/>
    <cellStyle name="20 % - uthevingsfarge 4 4 2 6" xfId="3848" xr:uid="{F0F0E718-C680-49C1-B010-2B5142D84860}"/>
    <cellStyle name="20 % – uthevingsfarge 4 4 2 6" xfId="3796" xr:uid="{9C9BE18A-8966-4FC3-B425-B81F1BD3B943}"/>
    <cellStyle name="20 % - uthevingsfarge 4 4 3" xfId="1109" xr:uid="{34DE4174-B2D9-4346-BE13-1677E9F4FB5E}"/>
    <cellStyle name="20 % – uthevingsfarge 4 4 3" xfId="1036" xr:uid="{FBEA80BA-D86A-442A-B7AE-350E9A480901}"/>
    <cellStyle name="20 % - uthevingsfarge 4 4 3 2" xfId="2588" xr:uid="{FDFAE8C1-3966-4609-BA93-F00ED615A895}"/>
    <cellStyle name="20 % – uthevingsfarge 4 4 3 2" xfId="2474" xr:uid="{BF638001-B0CF-4716-A303-DA3CB75797A5}"/>
    <cellStyle name="20 % - uthevingsfarge 4 4 3 3" xfId="3573" xr:uid="{CDEDF39C-2C15-4419-A3DC-DDA8D5210759}"/>
    <cellStyle name="20 % – uthevingsfarge 4 4 3 3" xfId="3492" xr:uid="{8FC01A28-FACD-4BFC-8E79-9033D8F87664}"/>
    <cellStyle name="20 % - uthevingsfarge 4 4 3 4" xfId="3606" xr:uid="{AEAF542E-AF7E-4CF6-AE80-A77B78E38502}"/>
    <cellStyle name="20 % – uthevingsfarge 4 4 3 4" xfId="3471" xr:uid="{A2392CA6-B8C1-4F09-AB9D-3BD32F665696}"/>
    <cellStyle name="20 % - uthevingsfarge 4 4 3 5" xfId="3465" xr:uid="{74D4ABCC-BE13-4228-98DF-12F9D0E97237}"/>
    <cellStyle name="20 % – uthevingsfarge 4 4 3 5" xfId="3525" xr:uid="{8BC443A4-BE36-4F1A-82CB-4A978F9CCBC9}"/>
    <cellStyle name="20 % - uthevingsfarge 4 4 4" xfId="2662" xr:uid="{87CA1B46-3C70-449D-8AEB-D42B9F6B8B09}"/>
    <cellStyle name="20 % – uthevingsfarge 4 4 4" xfId="2451" xr:uid="{8B203DDA-57C8-47BA-9049-A326022BDFC2}"/>
    <cellStyle name="20 % - uthevingsfarge 4 4 5" xfId="2762" xr:uid="{99CD0147-B76E-4F96-8D15-341AD7D9E7AF}"/>
    <cellStyle name="20 % – uthevingsfarge 4 4 5" xfId="2559" xr:uid="{027AF356-8474-4050-A8A7-D18411963F23}"/>
    <cellStyle name="20 % - uthevingsfarge 4 4 6" xfId="2853" xr:uid="{DFBDA95B-A316-415F-91E7-49BC31273247}"/>
    <cellStyle name="20 % – uthevingsfarge 4 4 6" xfId="2755" xr:uid="{F4ED786D-E93A-4FD6-B703-161B0FCE7CD9}"/>
    <cellStyle name="20 % - uthevingsfarge 4 4 7" xfId="2909" xr:uid="{795A2815-1CB0-4DAF-804B-EAD2FC54061F}"/>
    <cellStyle name="20 % – uthevingsfarge 4 4 7" xfId="2823" xr:uid="{E5E6F45B-48A4-4032-8566-1C308161A169}"/>
    <cellStyle name="20 % - uthevingsfarge 4 4 8" xfId="2980" xr:uid="{4C390B46-A5BE-4CAC-9BAD-D30311C5F5A7}"/>
    <cellStyle name="20 % – uthevingsfarge 4 4 8" xfId="2945" xr:uid="{E34921B7-ECB0-4BC9-B112-CC653C9791E0}"/>
    <cellStyle name="20 % - uthevingsfarge 4 4 9" xfId="3026" xr:uid="{3D79FC8F-9D19-4E4D-AEDD-F9B4FF34168C}"/>
    <cellStyle name="20 % – uthevingsfarge 4 4 9" xfId="2991" xr:uid="{7C2018BE-8AAC-4F98-9372-F74CEAB3E6EC}"/>
    <cellStyle name="20 % – uthevingsfarge 4 5" xfId="298" xr:uid="{00000000-0005-0000-0000-00003F000000}"/>
    <cellStyle name="20 % – uthevingsfarge 4 5 2" xfId="747" xr:uid="{F2113760-9244-4234-A193-ABC31D7AFF59}"/>
    <cellStyle name="20 % – uthevingsfarge 4 5 2 2" xfId="1563" xr:uid="{9932CB08-737B-42A8-B4FF-2F7E82430C68}"/>
    <cellStyle name="20 % – uthevingsfarge 4 5 2 3" xfId="2327" xr:uid="{2924A863-62D5-4C1D-8FB3-98B01E4D4202}"/>
    <cellStyle name="20 % – uthevingsfarge 4 5 3" xfId="1155" xr:uid="{5823EA9F-9216-4B36-B793-574FE2B8FC4C}"/>
    <cellStyle name="20 % – uthevingsfarge 4 5 4" xfId="2021" xr:uid="{EEA4BC34-7254-4734-9021-E6CBE61F9220}"/>
    <cellStyle name="20 % – uthevingsfarge 4 6" xfId="314" xr:uid="{00000000-0005-0000-0000-000040000000}"/>
    <cellStyle name="20 % – uthevingsfarge 4 6 2" xfId="763" xr:uid="{9F43EB88-C4B0-4EEC-9ADB-3ACE5A21BB74}"/>
    <cellStyle name="20 % – uthevingsfarge 4 6 2 2" xfId="1579" xr:uid="{F63967D3-B88C-455F-A6CC-10F10697CA45}"/>
    <cellStyle name="20 % – uthevingsfarge 4 6 2 3" xfId="2343" xr:uid="{EB489A36-DB21-4C66-AC81-C1CC5EF056F4}"/>
    <cellStyle name="20 % – uthevingsfarge 4 6 3" xfId="1171" xr:uid="{FBF74926-D354-4859-BD3C-2C21A7428E0A}"/>
    <cellStyle name="20 % – uthevingsfarge 4 6 4" xfId="2037" xr:uid="{D628A261-E7DC-4370-8C02-C072B29C2059}"/>
    <cellStyle name="20 % – uthevingsfarge 4 7" xfId="340" xr:uid="{00000000-0005-0000-0000-000041000000}"/>
    <cellStyle name="20 % – uthevingsfarge 4 7 2" xfId="789" xr:uid="{A8A3C1F1-8431-4B15-A3E7-EA1EA1C23815}"/>
    <cellStyle name="20 % – uthevingsfarge 4 7 2 2" xfId="1605" xr:uid="{92EA5195-D8CB-47A0-B93B-1FD1803F196F}"/>
    <cellStyle name="20 % – uthevingsfarge 4 7 2 3" xfId="2369" xr:uid="{72872ABD-3C22-43B8-8DB1-5A10FC1AECBD}"/>
    <cellStyle name="20 % – uthevingsfarge 4 7 3" xfId="1197" xr:uid="{68E6FEF3-ABF6-4C0E-9D7E-9940F4BCF464}"/>
    <cellStyle name="20 % – uthevingsfarge 4 7 4" xfId="2063" xr:uid="{4211BF73-B159-4200-A5C5-0AA24E1704F5}"/>
    <cellStyle name="20 % – uthevingsfarge 4 8" xfId="491" xr:uid="{00000000-0005-0000-0000-0000E4010000}"/>
    <cellStyle name="20 % – uthevingsfarge 4 8 2" xfId="900" xr:uid="{490462F7-0090-466E-90BE-B847BAF18A45}"/>
    <cellStyle name="20 % – uthevingsfarge 4 8 2 2" xfId="1716" xr:uid="{0F16CB6A-55C8-4E75-9CB1-B3F2A4D668C6}"/>
    <cellStyle name="20 % – uthevingsfarge 4 8 3" xfId="1308" xr:uid="{37E6FC2E-0E33-486F-99BC-AAB5CEFCCF5C}"/>
    <cellStyle name="20 % – uthevingsfarge 4 8 4" xfId="2191" xr:uid="{817A7DBD-CA72-47A9-ACD5-63DD132FEAF1}"/>
    <cellStyle name="20 % – uthevingsfarge 4 9" xfId="506" xr:uid="{00000000-0005-0000-0000-0000F8010000}"/>
    <cellStyle name="20 % – uthevingsfarge 4 9 2" xfId="915" xr:uid="{FCD2A75D-5D8C-4878-A43D-F0FAD40184D1}"/>
    <cellStyle name="20 % – uthevingsfarge 4 9 2 2" xfId="1731" xr:uid="{97833422-837E-4A44-BA73-CD1F3C927092}"/>
    <cellStyle name="20 % – uthevingsfarge 4 9 3" xfId="1323" xr:uid="{2D422E7B-52BF-4ECD-B6AE-56A19F64FCD8}"/>
    <cellStyle name="20 % – uthevingsfarge 4 9 4" xfId="2499" xr:uid="{A838CB3D-57AF-4011-BDD0-369FC768C558}"/>
    <cellStyle name="20 % – uthevingsfarge 5" xfId="43" builtinId="46" customBuiltin="1"/>
    <cellStyle name="20 % – uthevingsfarge 5 10" xfId="515" xr:uid="{00000000-0005-0000-0000-000005020000}"/>
    <cellStyle name="20 % – uthevingsfarge 5 10 2" xfId="924" xr:uid="{E54985C5-2584-4291-8E61-7502706BF4A8}"/>
    <cellStyle name="20 % – uthevingsfarge 5 10 2 2" xfId="1740" xr:uid="{F872454A-22F8-4EE7-8B06-BBE0D75B7405}"/>
    <cellStyle name="20 % – uthevingsfarge 5 10 3" xfId="1332" xr:uid="{4682AEF3-E498-4BB0-887D-76B6AD416A4B}"/>
    <cellStyle name="20 % – uthevingsfarge 5 10 4" xfId="2467" xr:uid="{585B856D-4C20-40A5-A823-4245B9D45A62}"/>
    <cellStyle name="20 % – uthevingsfarge 5 11" xfId="533" xr:uid="{00000000-0005-0000-0000-000011020000}"/>
    <cellStyle name="20 % – uthevingsfarge 5 11 2" xfId="942" xr:uid="{F2FA9EDB-3FDF-4FFA-9F30-DDE6C8C2477C}"/>
    <cellStyle name="20 % – uthevingsfarge 5 11 2 2" xfId="1758" xr:uid="{85F4B180-DEFD-4CEF-9047-4DA92A3407C7}"/>
    <cellStyle name="20 % – uthevingsfarge 5 11 3" xfId="1350" xr:uid="{CDA773B4-6987-4058-8ED9-8DCCB7F30C3E}"/>
    <cellStyle name="20 % – uthevingsfarge 5 12" xfId="550" xr:uid="{2A5837CA-C60C-4F38-A32F-4CDD37E52B52}"/>
    <cellStyle name="20 % – uthevingsfarge 5 12 2" xfId="959" xr:uid="{B24A1C68-0E6E-43C6-A430-149275E47189}"/>
    <cellStyle name="20 % – uthevingsfarge 5 12 2 2" xfId="1775" xr:uid="{BCFE3093-74AE-4993-8A7A-B12C564A2043}"/>
    <cellStyle name="20 % – uthevingsfarge 5 12 3" xfId="1367" xr:uid="{93131354-B853-492E-8C42-238C73A36A37}"/>
    <cellStyle name="20 % – uthevingsfarge 5 13" xfId="562" xr:uid="{846F8481-D188-4672-9FCF-99971413ED6E}"/>
    <cellStyle name="20 % – uthevingsfarge 5 13 2" xfId="1379" xr:uid="{2DE4AD2F-C1BC-4793-85ED-BA99BB166121}"/>
    <cellStyle name="20 % – uthevingsfarge 5 14" xfId="971" xr:uid="{48969955-3D11-4795-B7E7-00E9F059D1BA}"/>
    <cellStyle name="20 % – uthevingsfarge 5 15" xfId="1887" xr:uid="{4779EFD8-8FA4-463A-BF89-10990AA3982B}"/>
    <cellStyle name="20 % - uthevingsfarge 5 2" xfId="238" xr:uid="{00000000-0005-0000-0000-000043000000}"/>
    <cellStyle name="20 % – uthevingsfarge 5 2" xfId="70" xr:uid="{00000000-0005-0000-0000-000044000000}"/>
    <cellStyle name="20 % - uthevingsfarge 5 2 10" xfId="2933" xr:uid="{51535E74-74EE-4A8E-BF07-10684844BF8D}"/>
    <cellStyle name="20 % – uthevingsfarge 5 2 10" xfId="2669" xr:uid="{CED2AE04-F571-49CB-BBEE-FE19CC2E2DFD}"/>
    <cellStyle name="20 % - uthevingsfarge 5 2 11" xfId="1962" xr:uid="{53BE58AE-271F-4C83-BCFE-B4065B77434A}"/>
    <cellStyle name="20 % – uthevingsfarge 5 2 11" xfId="1819" xr:uid="{13C3C82F-D7D2-4BF7-803A-A266F37F576A}"/>
    <cellStyle name="20 % - uthevingsfarge 5 2 12" xfId="3146" xr:uid="{7FC40A62-C401-459D-B5D7-BC9E9388C65F}"/>
    <cellStyle name="20 % – uthevingsfarge 5 2 12" xfId="2096" xr:uid="{87199E05-4172-4E3B-8365-FA2C2C3F7C51}"/>
    <cellStyle name="20 % - uthevingsfarge 5 2 13" xfId="3418" xr:uid="{AC19C179-D23B-4A8F-A7AB-279AB8F03AB4}"/>
    <cellStyle name="20 % – uthevingsfarge 5 2 13" xfId="3098" xr:uid="{86EED1E2-7F76-4F27-B95E-D24F1E59F86A}"/>
    <cellStyle name="20 % - uthevingsfarge 5 2 14" xfId="3566" xr:uid="{A5E14111-5A86-4B11-9A96-80D2678C5AA9}"/>
    <cellStyle name="20 % – uthevingsfarge 5 2 14" xfId="1800" xr:uid="{5A107021-E7C0-4CD3-AB68-E3EF4207CD48}"/>
    <cellStyle name="20 % - uthevingsfarge 5 2 2" xfId="266" xr:uid="{00000000-0005-0000-0000-000045000000}"/>
    <cellStyle name="20 % – uthevingsfarge 5 2 2" xfId="182" xr:uid="{00000000-0005-0000-0000-000046000000}"/>
    <cellStyle name="20 % - uthevingsfarge 5 2 2 10" xfId="1990" xr:uid="{FCFCB1EC-F13B-4365-8C1D-B22C82727389}"/>
    <cellStyle name="20 % – uthevingsfarge 5 2 2 10" xfId="1922" xr:uid="{9974DB7F-104D-43D7-8FB5-C0B000D1F456}"/>
    <cellStyle name="20 % - uthevingsfarge 5 2 2 11" xfId="3171" xr:uid="{9BDD9C79-892E-42CC-ACF1-FDE10E491368}"/>
    <cellStyle name="20 % – uthevingsfarge 5 2 2 11" xfId="3112" xr:uid="{65718675-C75C-4F9E-90F5-45EB69C59D6D}"/>
    <cellStyle name="20 % - uthevingsfarge 5 2 2 12" xfId="3742" xr:uid="{7AA11831-550D-4E1B-A035-A9F13FBBEEDA}"/>
    <cellStyle name="20 % – uthevingsfarge 5 2 2 12" xfId="3111" xr:uid="{0FC3522D-39D1-4CED-BADA-574DB7C35E3D}"/>
    <cellStyle name="20 % - uthevingsfarge 5 2 2 13" xfId="3868" xr:uid="{D103BAE6-8397-4844-8B5E-033F6FCC3DB1}"/>
    <cellStyle name="20 % – uthevingsfarge 5 2 2 13" xfId="3340" xr:uid="{7E98B5AB-17DE-4F02-A028-4D5A703E2427}"/>
    <cellStyle name="20 % - uthevingsfarge 5 2 2 2" xfId="717" xr:uid="{458A2423-AF17-4423-B20F-077D69FB1371}"/>
    <cellStyle name="20 % – uthevingsfarge 5 2 2 2" xfId="657" xr:uid="{4379F556-C9DC-49B2-869D-0C68133ABBC6}"/>
    <cellStyle name="20 % - uthevingsfarge 5 2 2 2 2" xfId="1533" xr:uid="{F60AC8B0-839C-4EFA-955D-5AF4924E8D77}"/>
    <cellStyle name="20 % – uthevingsfarge 5 2 2 2 2" xfId="1473" xr:uid="{848E4336-F1C0-46AA-9DE5-3B3E7D221C0F}"/>
    <cellStyle name="20 % - uthevingsfarge 5 2 2 2 3" xfId="2296" xr:uid="{9D16BC25-67C1-40F9-A7BB-4959A6C9FF9B}"/>
    <cellStyle name="20 % – uthevingsfarge 5 2 2 2 3" xfId="2226" xr:uid="{10CF3945-0F54-48ED-8210-A7B68B2EE5BB}"/>
    <cellStyle name="20 % - uthevingsfarge 5 2 2 2 4" xfId="3395" xr:uid="{91E7F081-0E3C-418A-9E51-890EFCFF6F84}"/>
    <cellStyle name="20 % – uthevingsfarge 5 2 2 2 4" xfId="3341" xr:uid="{4017271A-3E8B-45AE-A02E-320BBAD966A8}"/>
    <cellStyle name="20 % - uthevingsfarge 5 2 2 2 5" xfId="3291" xr:uid="{E9AB982B-6D3E-44CF-AB07-BAC90841F0C7}"/>
    <cellStyle name="20 % – uthevingsfarge 5 2 2 2 5" xfId="3099" xr:uid="{236B6AC3-4659-4593-B139-5E6AB18AF7EE}"/>
    <cellStyle name="20 % - uthevingsfarge 5 2 2 2 6" xfId="3781" xr:uid="{59276D0B-D59E-4BAC-9703-43D9A922CF43}"/>
    <cellStyle name="20 % – uthevingsfarge 5 2 2 2 6" xfId="3343" xr:uid="{468D547A-CAED-42C7-B68A-207C78FC2F9B}"/>
    <cellStyle name="20 % - uthevingsfarge 5 2 2 3" xfId="1125" xr:uid="{D3DF864A-2CA2-4F39-B835-204DC3BF9B5F}"/>
    <cellStyle name="20 % – uthevingsfarge 5 2 2 3" xfId="1065" xr:uid="{7B10B54B-28DD-43A6-9D03-4845337647F1}"/>
    <cellStyle name="20 % - uthevingsfarge 5 2 2 3 2" xfId="2603" xr:uid="{AB3AF11F-C15B-48DE-B298-6390F7D676DD}"/>
    <cellStyle name="20 % – uthevingsfarge 5 2 2 3 2" xfId="2534" xr:uid="{14461CD1-41E1-4178-895F-8757E2BE9A5B}"/>
    <cellStyle name="20 % - uthevingsfarge 5 2 2 3 3" xfId="3587" xr:uid="{37F83233-10F2-4C7A-9888-858F14BE1E4C}"/>
    <cellStyle name="20 % – uthevingsfarge 5 2 2 3 3" xfId="3530" xr:uid="{A7EF539F-C7C2-4B83-A7E3-6A17985BF330}"/>
    <cellStyle name="20 % - uthevingsfarge 5 2 2 3 4" xfId="3695" xr:uid="{77017B2A-0F4A-4E3A-A5FD-E85040C82BA6}"/>
    <cellStyle name="20 % – uthevingsfarge 5 2 2 3 4" xfId="3751" xr:uid="{449FA220-721B-409A-953E-2E956300E5B9}"/>
    <cellStyle name="20 % - uthevingsfarge 5 2 2 3 5" xfId="3841" xr:uid="{034F1D7C-E845-4644-8177-CD6F7B526ABB}"/>
    <cellStyle name="20 % – uthevingsfarge 5 2 2 3 5" xfId="3872" xr:uid="{F5D7C24B-0460-4564-91CE-474D9283A2D0}"/>
    <cellStyle name="20 % - uthevingsfarge 5 2 2 4" xfId="2640" xr:uid="{A4B9CD0B-8A81-4D36-9D86-57E31470FB09}"/>
    <cellStyle name="20 % – uthevingsfarge 5 2 2 4" xfId="2633" xr:uid="{74BCDB03-7AE1-4F51-9B09-A0CD8B6650A4}"/>
    <cellStyle name="20 % - uthevingsfarge 5 2 2 5" xfId="2743" xr:uid="{B721C94B-F8B2-4B34-A267-A0AA53923A15}"/>
    <cellStyle name="20 % – uthevingsfarge 5 2 2 5" xfId="2737" xr:uid="{40835342-3FD1-4A61-89A2-4326EC7E8779}"/>
    <cellStyle name="20 % - uthevingsfarge 5 2 2 6" xfId="2861" xr:uid="{65AA661A-C6C4-4C1B-9AFB-7DE75B4E248F}"/>
    <cellStyle name="20 % – uthevingsfarge 5 2 2 6" xfId="2543" xr:uid="{00B7EB0D-5E3D-4EBF-B90C-D4DDB6295AAA}"/>
    <cellStyle name="20 % - uthevingsfarge 5 2 2 7" xfId="2794" xr:uid="{FD59A4B0-F111-4952-B800-22B2FDC65E8C}"/>
    <cellStyle name="20 % – uthevingsfarge 5 2 2 7" xfId="2699" xr:uid="{FDE292C6-2615-492F-94C3-1BA71FDFEEEE}"/>
    <cellStyle name="20 % - uthevingsfarge 5 2 2 8" xfId="3001" xr:uid="{70B68A0E-5C36-486E-82C8-1BF4DBF45398}"/>
    <cellStyle name="20 % – uthevingsfarge 5 2 2 8" xfId="2955" xr:uid="{F93CE7DF-4F86-414E-8901-7EF02092867F}"/>
    <cellStyle name="20 % - uthevingsfarge 5 2 2 9" xfId="2903" xr:uid="{CC0295E5-A151-4DF6-9A32-78016303CA04}"/>
    <cellStyle name="20 % – uthevingsfarge 5 2 2 9" xfId="2628" xr:uid="{97202512-DE9F-4377-9308-DFDB04D6F388}"/>
    <cellStyle name="20 % - uthevingsfarge 5 2 3" xfId="691" xr:uid="{46EE5305-702C-4567-99EF-28EF142EF28C}"/>
    <cellStyle name="20 % – uthevingsfarge 5 2 3" xfId="328" xr:uid="{00000000-0005-0000-0000-000047000000}"/>
    <cellStyle name="20 % - uthevingsfarge 5 2 3 2" xfId="1507" xr:uid="{470F430E-0215-469A-AA99-A3670E5EBB9A}"/>
    <cellStyle name="20 % – uthevingsfarge 5 2 3 2" xfId="777" xr:uid="{E4E97F22-0FD0-47A8-B6B2-A37D19D9529C}"/>
    <cellStyle name="20 % – uthevingsfarge 5 2 3 2 2" xfId="1593" xr:uid="{11C91843-C471-454F-A619-072A299569FB}"/>
    <cellStyle name="20 % – uthevingsfarge 5 2 3 2 3" xfId="2357" xr:uid="{864A1EE7-0543-4DA5-8F8B-7314AFADED58}"/>
    <cellStyle name="20 % - uthevingsfarge 5 2 3 3" xfId="2269" xr:uid="{1D76C610-FB4B-4E8F-A259-7EA25F2C7118}"/>
    <cellStyle name="20 % – uthevingsfarge 5 2 3 3" xfId="1185" xr:uid="{7B4B4C52-5F97-47C3-8A90-95B31B9E221B}"/>
    <cellStyle name="20 % - uthevingsfarge 5 2 3 4" xfId="3368" xr:uid="{8AD9BD36-C179-4873-BEAE-BF7908D0FB85}"/>
    <cellStyle name="20 % – uthevingsfarge 5 2 3 4" xfId="2051" xr:uid="{CE4284D9-3C63-4E6B-AA90-3FE09C49DBB8}"/>
    <cellStyle name="20 % - uthevingsfarge 5 2 3 5" xfId="3426" xr:uid="{4B09FDFE-D9F6-447A-B127-6FF32D38ACA5}"/>
    <cellStyle name="20 % – uthevingsfarge 5 2 3 5" xfId="3220" xr:uid="{B94CC362-F9A2-4A92-AE4F-9316DFB062AE}"/>
    <cellStyle name="20 % - uthevingsfarge 5 2 3 6" xfId="3741" xr:uid="{94B0C8AF-C40A-4B7B-A66C-61FBE9D4E501}"/>
    <cellStyle name="20 % – uthevingsfarge 5 2 3 6" xfId="3813" xr:uid="{27E71688-9924-4F1A-8A0D-F505F7C53C44}"/>
    <cellStyle name="20 % – uthevingsfarge 5 2 3 7" xfId="3910" xr:uid="{F8BE054E-70F8-4DF9-8AFD-A6926791523F}"/>
    <cellStyle name="20 % - uthevingsfarge 5 2 4" xfId="1099" xr:uid="{B242C476-2A32-43AD-A0D0-48BC79E4E2A3}"/>
    <cellStyle name="20 % – uthevingsfarge 5 2 4" xfId="345" xr:uid="{00000000-0005-0000-0000-000048000000}"/>
    <cellStyle name="20 % - uthevingsfarge 5 2 4 2" xfId="2576" xr:uid="{8F64FC17-622E-4E94-B20C-7A33781E2688}"/>
    <cellStyle name="20 % – uthevingsfarge 5 2 4 2" xfId="794" xr:uid="{C9AF6D7B-9462-4B51-87E9-B8E05FDFFE14}"/>
    <cellStyle name="20 % – uthevingsfarge 5 2 4 2 2" xfId="1610" xr:uid="{C29BE0A5-08E9-421F-8647-69F230BD2B65}"/>
    <cellStyle name="20 % – uthevingsfarge 5 2 4 2 3" xfId="2374" xr:uid="{C89C6D1A-A054-403A-9221-FFB04F349368}"/>
    <cellStyle name="20 % - uthevingsfarge 5 2 4 3" xfId="3562" xr:uid="{EB01CDA8-2FB4-4AD8-B8EB-42749A6CF6C3}"/>
    <cellStyle name="20 % – uthevingsfarge 5 2 4 3" xfId="1202" xr:uid="{850484B0-B41D-4E1E-8584-4F16752082C2}"/>
    <cellStyle name="20 % - uthevingsfarge 5 2 4 4" xfId="3500" xr:uid="{BDD1F3E9-D05C-4163-9FE5-1B6F06F0BB82}"/>
    <cellStyle name="20 % – uthevingsfarge 5 2 4 4" xfId="2068" xr:uid="{C1389DFC-FE43-4032-9ADB-62C57AD6B7BC}"/>
    <cellStyle name="20 % - uthevingsfarge 5 2 4 5" xfId="3739" xr:uid="{3C941F8A-F821-4E6A-B45F-E5058327A672}"/>
    <cellStyle name="20 % – uthevingsfarge 5 2 4 5" xfId="3232" xr:uid="{35EC0B04-B39B-4EA3-A20F-F318A1AECFB9}"/>
    <cellStyle name="20 % – uthevingsfarge 5 2 4 6" xfId="3501" xr:uid="{0FA9EF8D-93CE-48B0-AA7B-D52F71418A0F}"/>
    <cellStyle name="20 % – uthevingsfarge 5 2 4 7" xfId="3764" xr:uid="{56991E2F-3AEC-4538-B98D-2499940E6B0A}"/>
    <cellStyle name="20 % - uthevingsfarge 5 2 5" xfId="2462" xr:uid="{7C0D90D1-A33C-477C-974B-CD24316A67D0}"/>
    <cellStyle name="20 % – uthevingsfarge 5 2 5" xfId="339" xr:uid="{00000000-0005-0000-0000-000049000000}"/>
    <cellStyle name="20 % – uthevingsfarge 5 2 5 2" xfId="788" xr:uid="{677DB71E-B213-4EBD-81AE-F8040F742208}"/>
    <cellStyle name="20 % – uthevingsfarge 5 2 5 2 2" xfId="1604" xr:uid="{BE2718C9-3345-42AB-9816-1E0BECE2EC41}"/>
    <cellStyle name="20 % – uthevingsfarge 5 2 5 2 3" xfId="2368" xr:uid="{8F9CD3DD-7F0B-4F8A-8DB7-766A484ACF16}"/>
    <cellStyle name="20 % – uthevingsfarge 5 2 5 3" xfId="1196" xr:uid="{8720B79C-94D5-4B81-951D-8DBDBA91F392}"/>
    <cellStyle name="20 % – uthevingsfarge 5 2 5 4" xfId="2062" xr:uid="{5588A5C9-C723-4B6E-8800-7439B7AA9787}"/>
    <cellStyle name="20 % - uthevingsfarge 5 2 6" xfId="2700" xr:uid="{1FE1C20E-53BF-4C06-8A7E-4261571E8414}"/>
    <cellStyle name="20 % – uthevingsfarge 5 2 6" xfId="580" xr:uid="{AC302156-4129-41BF-81FF-1A7B925FF08C}"/>
    <cellStyle name="20 % – uthevingsfarge 5 2 6 2" xfId="1397" xr:uid="{1E7134D5-CE2D-4CFA-8A92-2B38DF3B130A}"/>
    <cellStyle name="20 % – uthevingsfarge 5 2 6 3" xfId="2118" xr:uid="{D26113CF-4D2B-4DD9-A307-01B33890609A}"/>
    <cellStyle name="20 % - uthevingsfarge 5 2 7" xfId="2818" xr:uid="{50EDB955-39C6-43E0-BB60-3F709BDE517F}"/>
    <cellStyle name="20 % – uthevingsfarge 5 2 7" xfId="989" xr:uid="{5F3F60BA-387A-42EF-9040-8E462151DB00}"/>
    <cellStyle name="20 % – uthevingsfarge 5 2 7 2" xfId="2429" xr:uid="{F2ADEE5F-FD37-426E-A938-EFF3DBB75FB4}"/>
    <cellStyle name="20 % - uthevingsfarge 5 2 8" xfId="2798" xr:uid="{84A5C79B-17AF-407E-8B81-EFE32FB41771}"/>
    <cellStyle name="20 % – uthevingsfarge 5 2 8" xfId="2436" xr:uid="{53772DA5-9315-4DDA-AB67-BAE69FAB2E48}"/>
    <cellStyle name="20 % - uthevingsfarge 5 2 9" xfId="2750" xr:uid="{A2AEBBC4-8899-4B25-8024-D5F656B8145D}"/>
    <cellStyle name="20 % – uthevingsfarge 5 2 9" xfId="2488" xr:uid="{E193EEF6-9622-4845-A695-2C7153474112}"/>
    <cellStyle name="20 % - uthevingsfarge 5 3" xfId="279" xr:uid="{00000000-0005-0000-0000-00004A000000}"/>
    <cellStyle name="20 % – uthevingsfarge 5 3" xfId="90" xr:uid="{00000000-0005-0000-0000-00004B000000}"/>
    <cellStyle name="20 % - uthevingsfarge 5 3 10" xfId="2003" xr:uid="{F35CA9A3-9A61-4F42-812A-A1724F0A8AD5}"/>
    <cellStyle name="20 % – uthevingsfarge 5 3 10" xfId="2805" xr:uid="{FF586DAA-3612-4447-875F-CFE4197F9447}"/>
    <cellStyle name="20 % - uthevingsfarge 5 3 11" xfId="3184" xr:uid="{F1B61AF2-124A-484C-8965-840D9CACCA9F}"/>
    <cellStyle name="20 % – uthevingsfarge 5 3 11" xfId="1839" xr:uid="{C9BE9F48-C1EE-4ED1-8860-99A48AD1778B}"/>
    <cellStyle name="20 % - uthevingsfarge 5 3 12" xfId="3709" xr:uid="{4273A3AB-AD10-4854-8981-368C942FE298}"/>
    <cellStyle name="20 % – uthevingsfarge 5 3 12" xfId="1782" xr:uid="{E2944917-0501-42A7-B663-46A75D656C5A}"/>
    <cellStyle name="20 % - uthevingsfarge 5 3 13" xfId="3849" xr:uid="{F2EB8AB9-5A43-43A2-8D59-740EFEB15CEB}"/>
    <cellStyle name="20 % – uthevingsfarge 5 3 13" xfId="3100" xr:uid="{82B63B8E-A4F9-40A4-A7E6-C47624CBC816}"/>
    <cellStyle name="20 % – uthevingsfarge 5 3 14" xfId="3114" xr:uid="{7F1445AE-B356-4A45-86F0-D038E246A019}"/>
    <cellStyle name="20 % - uthevingsfarge 5 3 2" xfId="730" xr:uid="{933C6326-C82F-4CEE-B8C5-41799EACF73A}"/>
    <cellStyle name="20 % – uthevingsfarge 5 3 2" xfId="202" xr:uid="{00000000-0005-0000-0000-00004C000000}"/>
    <cellStyle name="20 % - uthevingsfarge 5 3 2 2" xfId="1546" xr:uid="{42698C38-09EC-4BA1-AC82-C6F30A8769CD}"/>
    <cellStyle name="20 % – uthevingsfarge 5 3 2 2" xfId="677" xr:uid="{E7F340D4-FF42-46B8-A3E1-167CF3C3D282}"/>
    <cellStyle name="20 % – uthevingsfarge 5 3 2 2 2" xfId="1493" xr:uid="{073B96E0-F7AD-4B4D-9962-4848309BDDEA}"/>
    <cellStyle name="20 % – uthevingsfarge 5 3 2 2 3" xfId="2246" xr:uid="{FB73F689-0C4F-4286-8B7E-B2EA2FDFB6D8}"/>
    <cellStyle name="20 % - uthevingsfarge 5 3 2 3" xfId="2309" xr:uid="{DE0CF458-5096-45D3-A16D-1A794463F497}"/>
    <cellStyle name="20 % – uthevingsfarge 5 3 2 3" xfId="1085" xr:uid="{2C914781-70F8-477B-9CE4-8B6BF8E40860}"/>
    <cellStyle name="20 % - uthevingsfarge 5 3 2 4" xfId="3408" xr:uid="{6992A274-207A-48C7-AD20-3F0429706D04}"/>
    <cellStyle name="20 % – uthevingsfarge 5 3 2 4" xfId="1942" xr:uid="{8915AD0D-3254-4CBF-88C1-09B137ACA527}"/>
    <cellStyle name="20 % - uthevingsfarge 5 3 2 5" xfId="3629" xr:uid="{4F227689-0AB0-425C-8A1C-1515A8B3B386}"/>
    <cellStyle name="20 % – uthevingsfarge 5 3 2 5" xfId="3130" xr:uid="{863AF51D-A3A1-4601-9F7D-4F7306FEBF72}"/>
    <cellStyle name="20 % - uthevingsfarge 5 3 2 6" xfId="3691" xr:uid="{A40C76B1-13AE-40CA-9163-84056F243EE3}"/>
    <cellStyle name="20 % – uthevingsfarge 5 3 2 6" xfId="3276" xr:uid="{38E43718-9285-4A3B-B1F6-50A1FA29E8DD}"/>
    <cellStyle name="20 % – uthevingsfarge 5 3 2 7" xfId="3475" xr:uid="{49B1BDF2-E95D-46AB-AB0C-34FAAA2AE989}"/>
    <cellStyle name="20 % - uthevingsfarge 5 3 3" xfId="1138" xr:uid="{3605BAF8-38F8-4186-A1FB-1251A4AC27FF}"/>
    <cellStyle name="20 % – uthevingsfarge 5 3 3" xfId="600" xr:uid="{2D19FB95-2B29-45AA-98F5-D116F959CF6A}"/>
    <cellStyle name="20 % - uthevingsfarge 5 3 3 2" xfId="2616" xr:uid="{B1864472-FA3B-4061-9717-6D3016B454C4}"/>
    <cellStyle name="20 % – uthevingsfarge 5 3 3 2" xfId="1417" xr:uid="{7A9DD825-DCDF-45B5-AFB8-C12AC4D90A6D}"/>
    <cellStyle name="20 % - uthevingsfarge 5 3 3 3" xfId="3600" xr:uid="{C6491309-E877-4E58-A172-F074F63DAA40}"/>
    <cellStyle name="20 % – uthevingsfarge 5 3 3 3" xfId="2138" xr:uid="{C639A2EF-DA48-4CFE-870A-525A22FD15FB}"/>
    <cellStyle name="20 % - uthevingsfarge 5 3 3 4" xfId="3752" xr:uid="{8D96E260-1F96-4CBB-A1DC-223D27E36BD8}"/>
    <cellStyle name="20 % – uthevingsfarge 5 3 3 4" xfId="3283" xr:uid="{E5FF43FE-FC7F-4589-A61B-98A1193E592E}"/>
    <cellStyle name="20 % - uthevingsfarge 5 3 3 5" xfId="3873" xr:uid="{774A5603-A859-48CE-8E08-3772F28AEF6B}"/>
    <cellStyle name="20 % – uthevingsfarge 5 3 3 5" xfId="3762" xr:uid="{A84C5224-C631-4715-AD0D-0EE9CF00D219}"/>
    <cellStyle name="20 % – uthevingsfarge 5 3 3 6" xfId="3878" xr:uid="{1800D3D4-BF1A-474E-B50A-528C18DC70C2}"/>
    <cellStyle name="20 % - uthevingsfarge 5 3 4" xfId="2260" xr:uid="{6E2963BA-BCE9-4FF3-B4F5-7F2FF0085956}"/>
    <cellStyle name="20 % – uthevingsfarge 5 3 4" xfId="1009" xr:uid="{E634BDF5-4F34-46AB-89DD-97E7EED4EE4F}"/>
    <cellStyle name="20 % – uthevingsfarge 5 3 4 2" xfId="2449" xr:uid="{09783F96-C64F-47A8-8ECB-613D9AA0DFC1}"/>
    <cellStyle name="20 % - uthevingsfarge 5 3 5" xfId="2720" xr:uid="{0DE71B1A-9443-4A70-BD82-87CB68F4ABD9}"/>
    <cellStyle name="20 % – uthevingsfarge 5 3 5" xfId="2703" xr:uid="{E374A0AD-14FB-4DC6-9A66-2A7412BAE51B}"/>
    <cellStyle name="20 % - uthevingsfarge 5 3 6" xfId="2728" xr:uid="{D8842283-E3C3-49FD-99FC-B0D407A6B990}"/>
    <cellStyle name="20 % – uthevingsfarge 5 3 6" xfId="2799" xr:uid="{86FBE063-7F55-41C9-B957-FC5D0682F91D}"/>
    <cellStyle name="20 % - uthevingsfarge 5 3 7" xfId="2717" xr:uid="{D444167D-8DFD-49F1-A7FD-1AAD586BDA0E}"/>
    <cellStyle name="20 % – uthevingsfarge 5 3 7" xfId="2445" xr:uid="{CD4D098C-7A7D-4552-AAA3-354078791FF8}"/>
    <cellStyle name="20 % - uthevingsfarge 5 3 8" xfId="2997" xr:uid="{3AB658CB-A343-4072-980E-9EB1BD0E039A}"/>
    <cellStyle name="20 % – uthevingsfarge 5 3 8" xfId="2895" xr:uid="{40455076-37B8-440C-B76B-920721D35D62}"/>
    <cellStyle name="20 % - uthevingsfarge 5 3 9" xfId="3054" xr:uid="{41A20253-E21E-4F79-9613-8F4D7193B740}"/>
    <cellStyle name="20 % – uthevingsfarge 5 3 9" xfId="2966" xr:uid="{880157DF-0C6C-4301-B946-818191F39067}"/>
    <cellStyle name="20 % - uthevingsfarge 5 4" xfId="252" xr:uid="{00000000-0005-0000-0000-00004D000000}"/>
    <cellStyle name="20 % – uthevingsfarge 5 4" xfId="120" xr:uid="{00000000-0005-0000-0000-00004E000000}"/>
    <cellStyle name="20 % - uthevingsfarge 5 4 10" xfId="1976" xr:uid="{44DE1114-25DB-49CD-A3A0-006077673A63}"/>
    <cellStyle name="20 % – uthevingsfarge 5 4 10" xfId="1869" xr:uid="{675DD325-E365-499E-9124-4DDBE07BD549}"/>
    <cellStyle name="20 % - uthevingsfarge 5 4 11" xfId="3159" xr:uid="{7EC1D821-A7BF-48E8-84C1-3E69E6C8202A}"/>
    <cellStyle name="20 % – uthevingsfarge 5 4 11" xfId="3076" xr:uid="{B2A76AB1-722E-4593-8359-7AAC83468333}"/>
    <cellStyle name="20 % - uthevingsfarge 5 4 12" xfId="3450" xr:uid="{418FF6BB-ABEB-4C89-A9DE-D1BCC097397E}"/>
    <cellStyle name="20 % – uthevingsfarge 5 4 12" xfId="3356" xr:uid="{AC3FB58C-6575-472E-81CA-5F201BED3CC6}"/>
    <cellStyle name="20 % - uthevingsfarge 5 4 13" xfId="3243" xr:uid="{6F509B1B-83F9-4E45-8434-B6ACFFD02A47}"/>
    <cellStyle name="20 % – uthevingsfarge 5 4 13" xfId="3659" xr:uid="{99929626-A29A-4A53-BBC0-4EE0BA96DC11}"/>
    <cellStyle name="20 % - uthevingsfarge 5 4 2" xfId="703" xr:uid="{9EA4C036-C7BB-4938-8A50-71FFCC2036B0}"/>
    <cellStyle name="20 % – uthevingsfarge 5 4 2" xfId="630" xr:uid="{96094992-054E-449A-AD63-D8674F9DED74}"/>
    <cellStyle name="20 % - uthevingsfarge 5 4 2 2" xfId="1519" xr:uid="{FE66BCAD-3472-4352-8C60-6D2469CFDF1B}"/>
    <cellStyle name="20 % – uthevingsfarge 5 4 2 2" xfId="1447" xr:uid="{0C349130-1D04-4596-85DE-FF6429D9001D}"/>
    <cellStyle name="20 % - uthevingsfarge 5 4 2 3" xfId="2282" xr:uid="{859335F9-326C-45AD-82DD-3A40968E8262}"/>
    <cellStyle name="20 % – uthevingsfarge 5 4 2 3" xfId="2168" xr:uid="{6A80BB79-AA14-42D2-8748-BA6687E8F47E}"/>
    <cellStyle name="20 % - uthevingsfarge 5 4 2 4" xfId="3381" xr:uid="{C61F6051-2427-4878-A175-11DE16838741}"/>
    <cellStyle name="20 % – uthevingsfarge 5 4 2 4" xfId="3307" xr:uid="{120F1449-D984-4341-AD05-796FB6DB61B6}"/>
    <cellStyle name="20 % - uthevingsfarge 5 4 2 5" xfId="3669" xr:uid="{1D1A375D-1767-437B-B5CF-842B15B3668A}"/>
    <cellStyle name="20 % – uthevingsfarge 5 4 2 5" xfId="3445" xr:uid="{9427C579-149A-46BA-AB3B-BF8902B65F34}"/>
    <cellStyle name="20 % - uthevingsfarge 5 4 2 6" xfId="3824" xr:uid="{E46218FC-0D80-42BC-8C8B-C26E34C10DC7}"/>
    <cellStyle name="20 % – uthevingsfarge 5 4 2 6" xfId="3440" xr:uid="{222E9037-B784-4E29-B432-AC5C1F245945}"/>
    <cellStyle name="20 % - uthevingsfarge 5 4 3" xfId="1111" xr:uid="{646BA82C-8B1E-491D-88E2-74F389A99CEB}"/>
    <cellStyle name="20 % – uthevingsfarge 5 4 3" xfId="1039" xr:uid="{6EBE1E74-03D4-4F9A-A4D0-8BB9198E2698}"/>
    <cellStyle name="20 % - uthevingsfarge 5 4 3 2" xfId="2590" xr:uid="{BEA76D67-E8F6-4A55-A3B8-1E1B8C5D4C46}"/>
    <cellStyle name="20 % – uthevingsfarge 5 4 3 2" xfId="2477" xr:uid="{29B352B0-8BAF-4E67-B2EC-4DC47C8601F8}"/>
    <cellStyle name="20 % - uthevingsfarge 5 4 3 3" xfId="3575" xr:uid="{CF45499A-9B28-4C80-ACC1-A486647555E2}"/>
    <cellStyle name="20 % – uthevingsfarge 5 4 3 3" xfId="3494" xr:uid="{33AADA31-B76F-434E-B53A-2786606A6385}"/>
    <cellStyle name="20 % - uthevingsfarge 5 4 3 4" xfId="3255" xr:uid="{F546A57F-83C9-4B19-8438-06637D2745B1}"/>
    <cellStyle name="20 % – uthevingsfarge 5 4 3 4" xfId="3694" xr:uid="{1FE74267-7353-41B8-8685-7BC46F7ACBD1}"/>
    <cellStyle name="20 % - uthevingsfarge 5 4 3 5" xfId="3507" xr:uid="{99AEA0AB-63C6-4A54-AAA9-E6DB34CCF4A6}"/>
    <cellStyle name="20 % – uthevingsfarge 5 4 3 5" xfId="3840" xr:uid="{F7CB34AB-5B19-492B-9757-1DCDE28C2C96}"/>
    <cellStyle name="20 % - uthevingsfarge 5 4 4" xfId="2648" xr:uid="{29CA6E50-9E7B-42FE-A3EE-2259163369F0}"/>
    <cellStyle name="20 % – uthevingsfarge 5 4 4" xfId="2513" xr:uid="{494D675B-FC50-4AA8-BE8A-71248D53E6AD}"/>
    <cellStyle name="20 % - uthevingsfarge 5 4 5" xfId="2749" xr:uid="{319BBE70-352A-410C-AE86-E5EFAD607F64}"/>
    <cellStyle name="20 % – uthevingsfarge 5 4 5" xfId="2694" xr:uid="{6DFEBCEA-81B8-4897-A82C-16CFEFDBF165}"/>
    <cellStyle name="20 % - uthevingsfarge 5 4 6" xfId="2831" xr:uid="{ABA56442-62AA-41FF-A621-AEBF804A5F11}"/>
    <cellStyle name="20 % – uthevingsfarge 5 4 6" xfId="2594" xr:uid="{0EB41D1F-C4AF-4677-9528-DC80CAF6CB8C}"/>
    <cellStyle name="20 % - uthevingsfarge 5 4 7" xfId="2939" xr:uid="{19E27F2E-A450-4BCB-8993-A06348020323}"/>
    <cellStyle name="20 % – uthevingsfarge 5 4 7" xfId="2841" xr:uid="{A067FCEB-FAA0-4802-8501-93451914DBF4}"/>
    <cellStyle name="20 % - uthevingsfarge 5 4 8" xfId="3008" xr:uid="{28A1A909-CF18-4728-ABAE-FADECE9538AA}"/>
    <cellStyle name="20 % – uthevingsfarge 5 4 8" xfId="2825" xr:uid="{9BA578FA-493A-4276-A092-41E32210793F}"/>
    <cellStyle name="20 % - uthevingsfarge 5 4 9" xfId="2960" xr:uid="{F46EBE5E-C584-41EB-A005-2A96518D6CF8}"/>
    <cellStyle name="20 % – uthevingsfarge 5 4 9" xfId="2795" xr:uid="{22F26926-7851-4B8D-B5EF-341FDA34A9F1}"/>
    <cellStyle name="20 % – uthevingsfarge 5 5" xfId="300" xr:uid="{00000000-0005-0000-0000-00004F000000}"/>
    <cellStyle name="20 % – uthevingsfarge 5 5 2" xfId="749" xr:uid="{620C3E51-A753-4155-9491-15A1C06D4DE8}"/>
    <cellStyle name="20 % – uthevingsfarge 5 5 2 2" xfId="1565" xr:uid="{57944232-AE6E-44F6-9BFF-0EA0D359C686}"/>
    <cellStyle name="20 % – uthevingsfarge 5 5 2 3" xfId="2329" xr:uid="{CA76D608-E275-4CED-B19A-D0A210DFF5B2}"/>
    <cellStyle name="20 % – uthevingsfarge 5 5 3" xfId="1157" xr:uid="{D1FC24FD-D381-45AD-914C-9CABF9714639}"/>
    <cellStyle name="20 % – uthevingsfarge 5 5 4" xfId="2023" xr:uid="{CEADD51B-0F27-4779-8B2C-C2E8EFB72163}"/>
    <cellStyle name="20 % – uthevingsfarge 5 6" xfId="342" xr:uid="{00000000-0005-0000-0000-000050000000}"/>
    <cellStyle name="20 % – uthevingsfarge 5 6 2" xfId="791" xr:uid="{69F0E21B-9EB2-4B39-BEF2-60DC07AC7A25}"/>
    <cellStyle name="20 % – uthevingsfarge 5 6 2 2" xfId="1607" xr:uid="{09902968-2232-46AE-B7F3-02D18567C08B}"/>
    <cellStyle name="20 % – uthevingsfarge 5 6 2 3" xfId="2371" xr:uid="{6D206D3F-492A-4A58-8ED4-C03FCA4D2058}"/>
    <cellStyle name="20 % – uthevingsfarge 5 6 3" xfId="1199" xr:uid="{80D27BF4-D049-4DC5-A428-59168C8CBCEB}"/>
    <cellStyle name="20 % – uthevingsfarge 5 6 4" xfId="2065" xr:uid="{CED4BCDD-810B-40C7-AE96-2CD633E7CA5F}"/>
    <cellStyle name="20 % – uthevingsfarge 5 7" xfId="327" xr:uid="{00000000-0005-0000-0000-000051000000}"/>
    <cellStyle name="20 % – uthevingsfarge 5 7 2" xfId="776" xr:uid="{C0700F9A-5B98-4137-BE93-4414D08F00A8}"/>
    <cellStyle name="20 % – uthevingsfarge 5 7 2 2" xfId="1592" xr:uid="{918F4F7D-41E3-4A3B-A65D-6C317E5966FB}"/>
    <cellStyle name="20 % – uthevingsfarge 5 7 2 3" xfId="2356" xr:uid="{332807AF-E31B-4189-B153-CDC09AECD9C5}"/>
    <cellStyle name="20 % – uthevingsfarge 5 7 3" xfId="1184" xr:uid="{EB5580B8-405F-416E-8489-DD193321CB44}"/>
    <cellStyle name="20 % – uthevingsfarge 5 7 4" xfId="2050" xr:uid="{29E1C02D-F037-4162-A72D-9DE0E2D67080}"/>
    <cellStyle name="20 % – uthevingsfarge 5 8" xfId="494" xr:uid="{00000000-0005-0000-0000-0000E5010000}"/>
    <cellStyle name="20 % – uthevingsfarge 5 8 2" xfId="903" xr:uid="{FAEC7D5C-B9FB-46B5-BEFB-066CED6C3F5E}"/>
    <cellStyle name="20 % – uthevingsfarge 5 8 2 2" xfId="1719" xr:uid="{F1D2FB97-16D0-4DE5-BDF9-02E73FB96D4C}"/>
    <cellStyle name="20 % – uthevingsfarge 5 8 3" xfId="1311" xr:uid="{778B2B2E-9294-4082-A60B-025AE9B1F6C6}"/>
    <cellStyle name="20 % – uthevingsfarge 5 8 4" xfId="2190" xr:uid="{9C6B0748-8CF3-45B6-94CC-952E52D35101}"/>
    <cellStyle name="20 % – uthevingsfarge 5 9" xfId="508" xr:uid="{00000000-0005-0000-0000-0000F9010000}"/>
    <cellStyle name="20 % – uthevingsfarge 5 9 2" xfId="917" xr:uid="{DDDC54A6-8603-46A8-9BC2-456854E943FC}"/>
    <cellStyle name="20 % – uthevingsfarge 5 9 2 2" xfId="1733" xr:uid="{80E31731-EC9A-4211-8F84-E6D66BC19620}"/>
    <cellStyle name="20 % – uthevingsfarge 5 9 3" xfId="1325" xr:uid="{077944DF-7365-4561-8879-6A93047A7F28}"/>
    <cellStyle name="20 % – uthevingsfarge 5 9 4" xfId="2498" xr:uid="{7EF740C9-76C8-4992-8C95-3B8239FFE194}"/>
    <cellStyle name="20 % – uthevingsfarge 6" xfId="47" builtinId="50" customBuiltin="1"/>
    <cellStyle name="20 % – uthevingsfarge 6 10" xfId="517" xr:uid="{00000000-0005-0000-0000-000006020000}"/>
    <cellStyle name="20 % – uthevingsfarge 6 10 2" xfId="926" xr:uid="{7496FFF7-2092-4761-88D9-FCC3A7CB888F}"/>
    <cellStyle name="20 % – uthevingsfarge 6 10 2 2" xfId="1742" xr:uid="{62468414-8F47-4F48-BCA9-ADD567245832}"/>
    <cellStyle name="20 % – uthevingsfarge 6 10 3" xfId="1334" xr:uid="{5BFB6948-6036-4DBA-BB55-36BC3DFD8FED}"/>
    <cellStyle name="20 % – uthevingsfarge 6 10 4" xfId="2527" xr:uid="{833FC106-095F-42CC-80EB-C27040212164}"/>
    <cellStyle name="20 % – uthevingsfarge 6 11" xfId="536" xr:uid="{00000000-0005-0000-0000-000012020000}"/>
    <cellStyle name="20 % – uthevingsfarge 6 11 2" xfId="945" xr:uid="{7C616071-E09E-4D11-AD19-06098DE191FE}"/>
    <cellStyle name="20 % – uthevingsfarge 6 11 2 2" xfId="1761" xr:uid="{B961AA93-76BF-4092-AB97-DF88BA59A4FB}"/>
    <cellStyle name="20 % – uthevingsfarge 6 11 3" xfId="1353" xr:uid="{328944CB-00F3-4D0C-B37E-A69BF760149C}"/>
    <cellStyle name="20 % – uthevingsfarge 6 12" xfId="552" xr:uid="{4736ACED-9C3F-4332-980B-1535B0B103DE}"/>
    <cellStyle name="20 % – uthevingsfarge 6 12 2" xfId="961" xr:uid="{EE03A907-B8E5-449B-98A4-8F24D52E7DD0}"/>
    <cellStyle name="20 % – uthevingsfarge 6 12 2 2" xfId="1777" xr:uid="{01C0B331-39D9-4862-9429-BC62F7190A68}"/>
    <cellStyle name="20 % – uthevingsfarge 6 12 3" xfId="1369" xr:uid="{8ACD2038-76AA-44B8-A5D6-80F07DFB2627}"/>
    <cellStyle name="20 % – uthevingsfarge 6 13" xfId="564" xr:uid="{2BF26D8E-A665-446F-884D-23511DF39217}"/>
    <cellStyle name="20 % – uthevingsfarge 6 13 2" xfId="1381" xr:uid="{3C2BDB13-51D0-480F-B5C5-9AB5229687CE}"/>
    <cellStyle name="20 % – uthevingsfarge 6 14" xfId="973" xr:uid="{FF846EF9-BAA6-43CF-AFD9-5292B30052BC}"/>
    <cellStyle name="20 % – uthevingsfarge 6 15" xfId="1885" xr:uid="{6C38180D-354B-4B61-A16C-1A14300E8C2D}"/>
    <cellStyle name="20 % - uthevingsfarge 6 2" xfId="240" xr:uid="{00000000-0005-0000-0000-000053000000}"/>
    <cellStyle name="20 % – uthevingsfarge 6 2" xfId="73" xr:uid="{00000000-0005-0000-0000-000054000000}"/>
    <cellStyle name="20 % - uthevingsfarge 6 2 10" xfId="3046" xr:uid="{70868E05-0D67-4D83-B211-FE266E81BF7F}"/>
    <cellStyle name="20 % – uthevingsfarge 6 2 10" xfId="2893" xr:uid="{1AE0012A-0003-4159-98B4-A6CAC8E2D11C}"/>
    <cellStyle name="20 % - uthevingsfarge 6 2 11" xfId="1964" xr:uid="{491C8930-9AC7-4D76-945A-145FD1FD22F2}"/>
    <cellStyle name="20 % – uthevingsfarge 6 2 11" xfId="1822" xr:uid="{D4E45E49-D8E8-4FFB-B371-78AE7091432B}"/>
    <cellStyle name="20 % - uthevingsfarge 6 2 12" xfId="3148" xr:uid="{E75D5FF2-AB7B-4D45-B2FE-5F4B62288A0B}"/>
    <cellStyle name="20 % – uthevingsfarge 6 2 12" xfId="1795" xr:uid="{2155C025-1FB1-41C3-9E0A-A8341918BD04}"/>
    <cellStyle name="20 % - uthevingsfarge 6 2 13" xfId="3453" xr:uid="{078F6B79-A0EF-481A-B386-62B63DA9C4FC}"/>
    <cellStyle name="20 % – uthevingsfarge 6 2 13" xfId="3821" xr:uid="{0619819D-1731-4BF1-8DBE-EB193E2EFA2A}"/>
    <cellStyle name="20 % - uthevingsfarge 6 2 14" xfId="3543" xr:uid="{226CBC7F-00F0-4F34-BF61-02A25C5F9E5C}"/>
    <cellStyle name="20 % – uthevingsfarge 6 2 14" xfId="3916" xr:uid="{51B0A0C4-BB1A-4896-9B34-AA62E8A09A21}"/>
    <cellStyle name="20 % - uthevingsfarge 6 2 2" xfId="268" xr:uid="{00000000-0005-0000-0000-000055000000}"/>
    <cellStyle name="20 % – uthevingsfarge 6 2 2" xfId="185" xr:uid="{00000000-0005-0000-0000-000056000000}"/>
    <cellStyle name="20 % - uthevingsfarge 6 2 2 10" xfId="1992" xr:uid="{F4C2A0D0-4BAB-49E4-BC58-A5BF351A8F03}"/>
    <cellStyle name="20 % – uthevingsfarge 6 2 2 10" xfId="1925" xr:uid="{C7AF3004-91D6-461E-BC0F-015FD85D8524}"/>
    <cellStyle name="20 % - uthevingsfarge 6 2 2 11" xfId="3173" xr:uid="{9F3165ED-2AE9-47CE-B965-FF8933F26BEC}"/>
    <cellStyle name="20 % – uthevingsfarge 6 2 2 11" xfId="3115" xr:uid="{0A7EE80C-E7B7-4FCA-960F-D607E171F3B8}"/>
    <cellStyle name="20 % - uthevingsfarge 6 2 2 12" xfId="3687" xr:uid="{24F7C31A-DA8B-444C-8738-75D790A31739}"/>
    <cellStyle name="20 % – uthevingsfarge 6 2 2 12" xfId="3320" xr:uid="{5CA29131-E660-4695-85ED-52F20BC91715}"/>
    <cellStyle name="20 % - uthevingsfarge 6 2 2 13" xfId="3836" xr:uid="{1D361867-EA2E-46FB-8BBE-26217BA8F8E1}"/>
    <cellStyle name="20 % – uthevingsfarge 6 2 2 13" xfId="3351" xr:uid="{314F444D-19CB-4A20-8CFB-6AC95C809CCC}"/>
    <cellStyle name="20 % - uthevingsfarge 6 2 2 2" xfId="719" xr:uid="{1AAE7B5D-95F1-4B69-9D5B-F560C1AE077F}"/>
    <cellStyle name="20 % – uthevingsfarge 6 2 2 2" xfId="660" xr:uid="{96E63863-A4E1-40C3-B32F-B5F722FCB99C}"/>
    <cellStyle name="20 % - uthevingsfarge 6 2 2 2 2" xfId="1535" xr:uid="{C3796970-AC50-4639-A748-605380D76365}"/>
    <cellStyle name="20 % – uthevingsfarge 6 2 2 2 2" xfId="1476" xr:uid="{7D7D185C-C713-47BB-ABD6-4DA48B699120}"/>
    <cellStyle name="20 % - uthevingsfarge 6 2 2 2 3" xfId="2298" xr:uid="{84647DC3-90EE-4442-A880-F88FE0568906}"/>
    <cellStyle name="20 % – uthevingsfarge 6 2 2 2 3" xfId="2229" xr:uid="{2C9E61ED-8309-4F9E-9BB6-78AE4523AC9B}"/>
    <cellStyle name="20 % - uthevingsfarge 6 2 2 2 4" xfId="3397" xr:uid="{7EF4632F-6D2B-478D-A646-FC661ABA99C9}"/>
    <cellStyle name="20 % – uthevingsfarge 6 2 2 2 4" xfId="3344" xr:uid="{41496C9D-E709-49F0-89E1-6C3437D8E5E5}"/>
    <cellStyle name="20 % - uthevingsfarge 6 2 2 2 5" xfId="3766" xr:uid="{AE3415AA-ED62-474D-A4F5-F450758239E0}"/>
    <cellStyle name="20 % – uthevingsfarge 6 2 2 2 5" xfId="3293" xr:uid="{8FC3EFE9-41EC-451D-AB69-EFF0C3DC4746}"/>
    <cellStyle name="20 % - uthevingsfarge 6 2 2 2 6" xfId="3880" xr:uid="{2A09EAD1-9741-4CEA-83F6-F67581D79E8A}"/>
    <cellStyle name="20 % – uthevingsfarge 6 2 2 2 6" xfId="3744" xr:uid="{AABB6766-7E3F-499A-8834-68C526F4E1CB}"/>
    <cellStyle name="20 % - uthevingsfarge 6 2 2 3" xfId="1127" xr:uid="{E714FEF7-D3D6-4E3A-95F6-E55AA2BC99CA}"/>
    <cellStyle name="20 % – uthevingsfarge 6 2 2 3" xfId="1068" xr:uid="{060ECFEC-BF1F-46C9-B491-A433714A1A2C}"/>
    <cellStyle name="20 % - uthevingsfarge 6 2 2 3 2" xfId="2605" xr:uid="{B5782492-78CD-4AC6-84FD-003ADA2A6A59}"/>
    <cellStyle name="20 % – uthevingsfarge 6 2 2 3 2" xfId="2537" xr:uid="{C5368C6D-171C-4B7F-A26B-9D45418214ED}"/>
    <cellStyle name="20 % - uthevingsfarge 6 2 2 3 3" xfId="3589" xr:uid="{99DCA650-6965-4780-9600-2D582C6BD0FE}"/>
    <cellStyle name="20 % – uthevingsfarge 6 2 2 3 3" xfId="3532" xr:uid="{34EE00D2-262B-464F-904A-C2E2A155C19A}"/>
    <cellStyle name="20 % - uthevingsfarge 6 2 2 3 4" xfId="3679" xr:uid="{B9D4A573-556A-4D03-B26B-117C24EC9A48}"/>
    <cellStyle name="20 % – uthevingsfarge 6 2 2 3 4" xfId="3591" xr:uid="{BCC522D6-2B21-470F-B57F-369AC85A7949}"/>
    <cellStyle name="20 % - uthevingsfarge 6 2 2 3 5" xfId="3831" xr:uid="{6324219C-F670-4A48-8F13-AC9075828EFE}"/>
    <cellStyle name="20 % – uthevingsfarge 6 2 2 3 5" xfId="3225" xr:uid="{9C6962FC-665A-4627-8D45-EE7DFAEBF337}"/>
    <cellStyle name="20 % - uthevingsfarge 6 2 2 4" xfId="2545" xr:uid="{717EF271-7562-4FA7-BB6C-DA38D2B5E9E2}"/>
    <cellStyle name="20 % – uthevingsfarge 6 2 2 4" xfId="2679" xr:uid="{7789AC1B-9682-4CCB-A87D-FD4D6B9210DA}"/>
    <cellStyle name="20 % - uthevingsfarge 6 2 2 5" xfId="2657" xr:uid="{68C3BB9D-E171-4176-BC9B-10374D2BEEBB}"/>
    <cellStyle name="20 % – uthevingsfarge 6 2 2 5" xfId="2778" xr:uid="{C2C2887C-6070-41EB-B966-ADE15286B09C}"/>
    <cellStyle name="20 % - uthevingsfarge 6 2 2 6" xfId="2512" xr:uid="{46C793B5-8A95-4448-AA41-803D285239EC}"/>
    <cellStyle name="20 % – uthevingsfarge 6 2 2 6" xfId="2849" xr:uid="{D69B7FC3-FA9F-4F40-A2BB-D1C8CA6EB47C}"/>
    <cellStyle name="20 % - uthevingsfarge 6 2 2 7" xfId="2935" xr:uid="{C80D3B7B-D3BA-41EB-9DC8-F957580E6F94}"/>
    <cellStyle name="20 % – uthevingsfarge 6 2 2 7" xfId="2928" xr:uid="{EE0E3199-00C4-4637-AA57-399C65AB8A18}"/>
    <cellStyle name="20 % - uthevingsfarge 6 2 2 8" xfId="2976" xr:uid="{B506B265-659E-437A-B04D-147DEEB47DFC}"/>
    <cellStyle name="20 % – uthevingsfarge 6 2 2 8" xfId="2977" xr:uid="{29C6B756-F1E5-4E4F-B543-B2292CB30FAF}"/>
    <cellStyle name="20 % - uthevingsfarge 6 2 2 9" xfId="3021" xr:uid="{9B684762-32FF-4529-A955-12E6260B7133}"/>
    <cellStyle name="20 % – uthevingsfarge 6 2 2 9" xfId="2458" xr:uid="{998B5F03-7CA6-4A0F-9643-A209370E9695}"/>
    <cellStyle name="20 % - uthevingsfarge 6 2 3" xfId="693" xr:uid="{080F4D3E-A81D-481B-8276-DE036515A5CB}"/>
    <cellStyle name="20 % – uthevingsfarge 6 2 3" xfId="330" xr:uid="{00000000-0005-0000-0000-000057000000}"/>
    <cellStyle name="20 % - uthevingsfarge 6 2 3 2" xfId="1509" xr:uid="{CC47C4DA-EA92-458C-BA50-F1F9F20AA9B2}"/>
    <cellStyle name="20 % – uthevingsfarge 6 2 3 2" xfId="779" xr:uid="{85EDDAFE-AF29-4D2D-B986-4C99669A9641}"/>
    <cellStyle name="20 % – uthevingsfarge 6 2 3 2 2" xfId="1595" xr:uid="{5BDD33D0-2217-4C61-B28D-F02D59BFB148}"/>
    <cellStyle name="20 % – uthevingsfarge 6 2 3 2 3" xfId="2359" xr:uid="{6C68734D-C075-4B21-8AC1-FD958A45B5CD}"/>
    <cellStyle name="20 % - uthevingsfarge 6 2 3 3" xfId="2271" xr:uid="{D9C47E98-FABE-4C14-999B-FEF84D9A8D09}"/>
    <cellStyle name="20 % – uthevingsfarge 6 2 3 3" xfId="1187" xr:uid="{22CFF7B5-43FF-4D12-8C93-89D236E63959}"/>
    <cellStyle name="20 % - uthevingsfarge 6 2 3 4" xfId="3370" xr:uid="{85AA29F4-7C87-4C93-BBCC-3CD030394E38}"/>
    <cellStyle name="20 % – uthevingsfarge 6 2 3 4" xfId="2053" xr:uid="{D03690E8-5AE1-4C34-B0E4-9A7FB48D5E45}"/>
    <cellStyle name="20 % - uthevingsfarge 6 2 3 5" xfId="3604" xr:uid="{4465A0A5-5497-494D-9259-B7AE96114177}"/>
    <cellStyle name="20 % – uthevingsfarge 6 2 3 5" xfId="3222" xr:uid="{17BD5F12-C24E-4FFF-848B-3218C55BB546}"/>
    <cellStyle name="20 % - uthevingsfarge 6 2 3 6" xfId="3544" xr:uid="{25732B70-9B43-4D48-AABC-A932D577B3F5}"/>
    <cellStyle name="20 % – uthevingsfarge 6 2 3 6" xfId="3775" xr:uid="{C76608AA-FFCC-4D47-A87A-807C5B069B96}"/>
    <cellStyle name="20 % – uthevingsfarge 6 2 3 7" xfId="3887" xr:uid="{3F1AC204-6A33-4C16-B646-B967DA4AE4F2}"/>
    <cellStyle name="20 % - uthevingsfarge 6 2 4" xfId="1101" xr:uid="{6465B31D-13A0-4BBC-A426-0763A24A1F20}"/>
    <cellStyle name="20 % – uthevingsfarge 6 2 4" xfId="311" xr:uid="{00000000-0005-0000-0000-000058000000}"/>
    <cellStyle name="20 % - uthevingsfarge 6 2 4 2" xfId="2578" xr:uid="{476DB31D-C87D-49B5-91E3-68F001A55601}"/>
    <cellStyle name="20 % – uthevingsfarge 6 2 4 2" xfId="760" xr:uid="{3BFF634C-C110-4D13-BAF6-AFA9AD4F7DAF}"/>
    <cellStyle name="20 % – uthevingsfarge 6 2 4 2 2" xfId="1576" xr:uid="{7AA08494-5133-42DD-BEAE-2EE3E6960E0F}"/>
    <cellStyle name="20 % – uthevingsfarge 6 2 4 2 3" xfId="2340" xr:uid="{521146BF-E6CA-47C7-B725-0C8AD68B86B0}"/>
    <cellStyle name="20 % - uthevingsfarge 6 2 4 3" xfId="3564" xr:uid="{21949603-C107-4E05-B4EF-5038F7B2DEFF}"/>
    <cellStyle name="20 % – uthevingsfarge 6 2 4 3" xfId="1168" xr:uid="{5F82528A-0B81-4AF9-B5A3-0AA9986EC75F}"/>
    <cellStyle name="20 % - uthevingsfarge 6 2 4 4" xfId="3636" xr:uid="{5867CC0C-0805-4825-AC7A-3C97A6D5A701}"/>
    <cellStyle name="20 % – uthevingsfarge 6 2 4 4" xfId="2034" xr:uid="{D1E5469E-8092-4B9E-AFE7-B8B25BCCC5AD}"/>
    <cellStyle name="20 % - uthevingsfarge 6 2 4 5" xfId="3290" xr:uid="{8AF6BD0C-2ADB-4F74-BFC4-8CF6D546C514}"/>
    <cellStyle name="20 % – uthevingsfarge 6 2 4 5" xfId="3206" xr:uid="{92BE96F2-B922-4939-A2AA-A9AF5690EDA2}"/>
    <cellStyle name="20 % – uthevingsfarge 6 2 4 6" xfId="3666" xr:uid="{C2B27155-E0C7-4EB8-89D1-81B0C3F2CE96}"/>
    <cellStyle name="20 % – uthevingsfarge 6 2 4 7" xfId="3823" xr:uid="{FFD8ADD7-D268-4929-ACB2-3C1F4FE861A1}"/>
    <cellStyle name="20 % - uthevingsfarge 6 2 5" xfId="2557" xr:uid="{938EBF1B-910E-4EF4-B05B-A0A617EDE313}"/>
    <cellStyle name="20 % – uthevingsfarge 6 2 5" xfId="350" xr:uid="{00000000-0005-0000-0000-000059000000}"/>
    <cellStyle name="20 % – uthevingsfarge 6 2 5 2" xfId="799" xr:uid="{AD01EE19-9FBA-44B5-92E0-51089BD119D5}"/>
    <cellStyle name="20 % – uthevingsfarge 6 2 5 2 2" xfId="1615" xr:uid="{052F6C93-A89B-49CB-805F-D3C2702EFF37}"/>
    <cellStyle name="20 % – uthevingsfarge 6 2 5 2 3" xfId="2379" xr:uid="{77D086F2-CF58-482C-BE40-D980313BE41D}"/>
    <cellStyle name="20 % – uthevingsfarge 6 2 5 3" xfId="1207" xr:uid="{7AAC6746-18D5-48E8-AD4A-9D8A206827F8}"/>
    <cellStyle name="20 % – uthevingsfarge 6 2 5 4" xfId="2073" xr:uid="{62403B64-4DBD-472D-BDC5-55F333216DC6}"/>
    <cellStyle name="20 % - uthevingsfarge 6 2 6" xfId="2677" xr:uid="{325835C2-692A-4992-9750-DF36921541B1}"/>
    <cellStyle name="20 % – uthevingsfarge 6 2 6" xfId="583" xr:uid="{DA293B7E-38BE-45B2-8119-42F14F805561}"/>
    <cellStyle name="20 % – uthevingsfarge 6 2 6 2" xfId="1400" xr:uid="{99B3E1E1-850A-43B5-BE03-ED2D21F34B4A}"/>
    <cellStyle name="20 % – uthevingsfarge 6 2 6 3" xfId="2121" xr:uid="{9151BD6F-AACA-4A79-9DE1-3CAB4601C651}"/>
    <cellStyle name="20 % - uthevingsfarge 6 2 7" xfId="2817" xr:uid="{18394A0E-F1F8-492B-9093-0039875CD68E}"/>
    <cellStyle name="20 % – uthevingsfarge 6 2 7" xfId="992" xr:uid="{F6BDD391-5DF4-4007-8A6A-05696A062356}"/>
    <cellStyle name="20 % – uthevingsfarge 6 2 7 2" xfId="2432" xr:uid="{0B64326A-5373-4E83-AAB6-676E7C10892F}"/>
    <cellStyle name="20 % - uthevingsfarge 6 2 8" xfId="2940" xr:uid="{826041E7-7A0A-4CAD-B6C4-4FCAE5A2AA31}"/>
    <cellStyle name="20 % – uthevingsfarge 6 2 8" xfId="2080" xr:uid="{32D3DEA8-00BE-48E7-95A3-0E321382E15D}"/>
    <cellStyle name="20 % - uthevingsfarge 6 2 9" xfId="2921" xr:uid="{6989B936-110F-4433-8D4A-407814449AD1}"/>
    <cellStyle name="20 % – uthevingsfarge 6 2 9" xfId="2540" xr:uid="{C96B693C-A866-49CA-8061-7254BD2E639C}"/>
    <cellStyle name="20 % - uthevingsfarge 6 3" xfId="281" xr:uid="{00000000-0005-0000-0000-00005A000000}"/>
    <cellStyle name="20 % – uthevingsfarge 6 3" xfId="93" xr:uid="{00000000-0005-0000-0000-00005B000000}"/>
    <cellStyle name="20 % - uthevingsfarge 6 3 10" xfId="2005" xr:uid="{27397E93-E136-407F-9B00-4CD08909D8A9}"/>
    <cellStyle name="20 % – uthevingsfarge 6 3 10" xfId="2973" xr:uid="{149CC1E2-D857-4231-9ED8-6FCF233F4493}"/>
    <cellStyle name="20 % - uthevingsfarge 6 3 11" xfId="3186" xr:uid="{984BB5FE-564C-4D4F-82D4-B89F8CA6ED41}"/>
    <cellStyle name="20 % – uthevingsfarge 6 3 11" xfId="1842" xr:uid="{799970FA-C9C1-4EE9-8D16-8FFF67B17B7F}"/>
    <cellStyle name="20 % - uthevingsfarge 6 3 12" xfId="3730" xr:uid="{10C6609C-87D0-4037-B67E-EF749A963083}"/>
    <cellStyle name="20 % – uthevingsfarge 6 3 12" xfId="1781" xr:uid="{EDFCDA91-E506-4252-96B6-E6A717FD650A}"/>
    <cellStyle name="20 % - uthevingsfarge 6 3 13" xfId="3864" xr:uid="{A14965FB-BBFA-47A8-B257-7A0462A23F8E}"/>
    <cellStyle name="20 % – uthevingsfarge 6 3 13" xfId="2088" xr:uid="{E5C4D309-AF4C-4F39-B7C3-8F9F747AC9E3}"/>
    <cellStyle name="20 % – uthevingsfarge 6 3 14" xfId="3287" xr:uid="{C4162BAC-1730-4D03-B399-0116995F228E}"/>
    <cellStyle name="20 % - uthevingsfarge 6 3 2" xfId="732" xr:uid="{6F6AB9BA-0700-4F29-ABC5-FFCEC2453A01}"/>
    <cellStyle name="20 % – uthevingsfarge 6 3 2" xfId="205" xr:uid="{00000000-0005-0000-0000-00005C000000}"/>
    <cellStyle name="20 % - uthevingsfarge 6 3 2 2" xfId="1548" xr:uid="{6E33E0AA-7754-4CCB-B0D6-BEE699F9C50F}"/>
    <cellStyle name="20 % – uthevingsfarge 6 3 2 2" xfId="680" xr:uid="{19AF1DD7-FACA-436D-A67A-16CB3BE1D854}"/>
    <cellStyle name="20 % – uthevingsfarge 6 3 2 2 2" xfId="1496" xr:uid="{2355A30D-7107-45AE-BEBF-1E386F4ADD55}"/>
    <cellStyle name="20 % – uthevingsfarge 6 3 2 2 3" xfId="2249" xr:uid="{62D610C4-77F2-4B6D-9410-9B26203C4CAA}"/>
    <cellStyle name="20 % - uthevingsfarge 6 3 2 3" xfId="2311" xr:uid="{2B9F5CA7-2E72-421E-A9DE-F8A7A9300EBF}"/>
    <cellStyle name="20 % – uthevingsfarge 6 3 2 3" xfId="1088" xr:uid="{BF20D0E9-9039-48A2-B1C6-36AC4365CBCE}"/>
    <cellStyle name="20 % - uthevingsfarge 6 3 2 4" xfId="3410" xr:uid="{C726A937-D029-4D95-AE34-D35965AADB2D}"/>
    <cellStyle name="20 % – uthevingsfarge 6 3 2 4" xfId="1945" xr:uid="{B27C759C-6C81-4EAC-B0F3-C04F0BC1A419}"/>
    <cellStyle name="20 % - uthevingsfarge 6 3 2 5" xfId="3805" xr:uid="{047F5F8B-F99C-448C-BB7D-83598D6637DE}"/>
    <cellStyle name="20 % – uthevingsfarge 6 3 2 5" xfId="3132" xr:uid="{69BCC083-2FA4-4509-B1E4-7BABD550824B}"/>
    <cellStyle name="20 % - uthevingsfarge 6 3 2 6" xfId="3904" xr:uid="{63BFD758-A2D9-4C9D-87CD-84CB22A4AF06}"/>
    <cellStyle name="20 % – uthevingsfarge 6 3 2 6" xfId="2394" xr:uid="{0BFE061F-1316-4D3B-A90C-3FAF1EEB0901}"/>
    <cellStyle name="20 % – uthevingsfarge 6 3 2 7" xfId="3346" xr:uid="{9B4B9145-CC36-434B-A7C6-6FADDD037EDB}"/>
    <cellStyle name="20 % - uthevingsfarge 6 3 3" xfId="1140" xr:uid="{AEEEBB53-7835-43A1-896A-45BCCEFDD654}"/>
    <cellStyle name="20 % – uthevingsfarge 6 3 3" xfId="603" xr:uid="{F946C6A0-AC08-4A55-A0B1-09619EC8EC01}"/>
    <cellStyle name="20 % - uthevingsfarge 6 3 3 2" xfId="2618" xr:uid="{EF19814C-2A74-4214-A183-8EB47A20BFFD}"/>
    <cellStyle name="20 % – uthevingsfarge 6 3 3 2" xfId="1420" xr:uid="{2DAC44FB-DE41-4D25-B645-47255110085D}"/>
    <cellStyle name="20 % - uthevingsfarge 6 3 3 3" xfId="3602" xr:uid="{0EC9323E-00CE-4CFD-85EE-98264A17FF3F}"/>
    <cellStyle name="20 % – uthevingsfarge 6 3 3 3" xfId="2141" xr:uid="{30A46F45-B92D-4FB8-AE9D-5AFA267E117D}"/>
    <cellStyle name="20 % - uthevingsfarge 6 3 3 4" xfId="3710" xr:uid="{17F3900F-0538-432D-970F-73BA2BE66762}"/>
    <cellStyle name="20 % – uthevingsfarge 6 3 3 4" xfId="3285" xr:uid="{4137FD34-0B80-47D2-B905-74656777FB2E}"/>
    <cellStyle name="20 % - uthevingsfarge 6 3 3 5" xfId="3850" xr:uid="{E3C12AE0-E03E-485D-B4D7-D86119B25808}"/>
    <cellStyle name="20 % – uthevingsfarge 6 3 3 5" xfId="3266" xr:uid="{19E27460-0B99-497E-B591-9F6D7AAC6AE8}"/>
    <cellStyle name="20 % – uthevingsfarge 6 3 3 6" xfId="3715" xr:uid="{3073B266-2310-4A0F-97E4-C7F877B44C8A}"/>
    <cellStyle name="20 % - uthevingsfarge 6 3 4" xfId="2723" xr:uid="{F6C9BBB4-A442-4C91-B50C-ADD087BE0F0E}"/>
    <cellStyle name="20 % – uthevingsfarge 6 3 4" xfId="1012" xr:uid="{D204F66D-960F-4A3F-83F6-26ECE9A39CAC}"/>
    <cellStyle name="20 % – uthevingsfarge 6 3 4 2" xfId="2452" xr:uid="{9183EDE4-971B-4A0C-AAB2-3B7FB53B356F}"/>
    <cellStyle name="20 % - uthevingsfarge 6 3 5" xfId="2815" xr:uid="{00709B80-EBFA-4AE7-B77B-EDCC9EE48262}"/>
    <cellStyle name="20 % – uthevingsfarge 6 3 5" xfId="2199" xr:uid="{D48E5628-1543-4F2E-9757-55A4DC7C119F}"/>
    <cellStyle name="20 % - uthevingsfarge 6 3 6" xfId="2434" xr:uid="{E0321266-4C6D-4D96-ABA8-D90BD5669E5B}"/>
    <cellStyle name="20 % – uthevingsfarge 6 3 6" xfId="2100" xr:uid="{01888D1B-A704-4884-B83B-C1D9D74F236F}"/>
    <cellStyle name="20 % - uthevingsfarge 6 3 7" xfId="2888" xr:uid="{B2D4AF26-C636-4C64-9C4D-00B11C9AD9AE}"/>
    <cellStyle name="20 % – uthevingsfarge 6 3 7" xfId="2442" xr:uid="{0C4D1E34-6C4E-4901-8FF9-9EBCE78E6228}"/>
    <cellStyle name="20 % - uthevingsfarge 6 3 8" xfId="2990" xr:uid="{1AAC5E5D-049F-4537-BC81-C14BF1238D72}"/>
    <cellStyle name="20 % – uthevingsfarge 6 3 8" xfId="2691" xr:uid="{B4653D77-5E2D-46AE-A5DD-5D28A05124D6}"/>
    <cellStyle name="20 % - uthevingsfarge 6 3 9" xfId="3056" xr:uid="{5E77B51F-1749-446E-8389-8BC3E8EF869A}"/>
    <cellStyle name="20 % – uthevingsfarge 6 3 9" xfId="2770" xr:uid="{1F6BD15E-4972-403D-8D19-CB544CD7B268}"/>
    <cellStyle name="20 % - uthevingsfarge 6 4" xfId="254" xr:uid="{00000000-0005-0000-0000-00005D000000}"/>
    <cellStyle name="20 % – uthevingsfarge 6 4" xfId="123" xr:uid="{00000000-0005-0000-0000-00005E000000}"/>
    <cellStyle name="20 % - uthevingsfarge 6 4 10" xfId="1978" xr:uid="{B12589EB-D63E-4CF1-BADA-BD5924AF3E6F}"/>
    <cellStyle name="20 % – uthevingsfarge 6 4 10" xfId="1872" xr:uid="{0DBA9128-9B45-4CDA-B5F7-57E65A38663B}"/>
    <cellStyle name="20 % - uthevingsfarge 6 4 11" xfId="3161" xr:uid="{1A96C959-84A1-4997-8C9D-11CB37FC37D3}"/>
    <cellStyle name="20 % – uthevingsfarge 6 4 11" xfId="3079" xr:uid="{2051CF1A-BA49-4792-AC7D-013FBA445B37}"/>
    <cellStyle name="20 % - uthevingsfarge 6 4 12" xfId="3189" xr:uid="{901590A8-08D5-42DC-A2AF-8E728DEF0922}"/>
    <cellStyle name="20 % – uthevingsfarge 6 4 12" xfId="1788" xr:uid="{44AE5181-E92F-4FEC-A27E-5D34D7B95726}"/>
    <cellStyle name="20 % - uthevingsfarge 6 4 13" xfId="3317" xr:uid="{172667F4-F074-49CF-BE99-15AFA37FDD8D}"/>
    <cellStyle name="20 % – uthevingsfarge 6 4 13" xfId="3459" xr:uid="{0F539E4A-499F-45DE-8C83-49EEFF69339C}"/>
    <cellStyle name="20 % - uthevingsfarge 6 4 2" xfId="705" xr:uid="{3D066150-4EB0-49FF-9FC6-2E67451033DC}"/>
    <cellStyle name="20 % – uthevingsfarge 6 4 2" xfId="633" xr:uid="{408FACA9-A7C1-4203-A85A-8447990C4770}"/>
    <cellStyle name="20 % - uthevingsfarge 6 4 2 2" xfId="1521" xr:uid="{E6BC5E59-8DCB-4AD0-994A-984D38C4FE4F}"/>
    <cellStyle name="20 % – uthevingsfarge 6 4 2 2" xfId="1450" xr:uid="{E5C9F5F0-0E3B-4B56-BC35-E05C7BEBC0A8}"/>
    <cellStyle name="20 % - uthevingsfarge 6 4 2 3" xfId="2284" xr:uid="{1AE13DA4-A8F8-4CD1-ABE0-700DD686ECC9}"/>
    <cellStyle name="20 % – uthevingsfarge 6 4 2 3" xfId="2171" xr:uid="{54F2C6E2-E561-4A29-B6DD-E54B3557D01D}"/>
    <cellStyle name="20 % - uthevingsfarge 6 4 2 4" xfId="3383" xr:uid="{F39576A9-6857-40D2-865B-A99D23497AED}"/>
    <cellStyle name="20 % – uthevingsfarge 6 4 2 4" xfId="3309" xr:uid="{8E8A3346-2137-4B9C-8622-D1E3352AC0A4}"/>
    <cellStyle name="20 % - uthevingsfarge 6 4 2 5" xfId="3625" xr:uid="{DBF0399C-AF01-47EF-B93E-CEF8822B9DE9}"/>
    <cellStyle name="20 % – uthevingsfarge 6 4 2 5" xfId="3083" xr:uid="{4191C479-5200-40E9-AF46-C2040026183E}"/>
    <cellStyle name="20 % - uthevingsfarge 6 4 2 6" xfId="3261" xr:uid="{445CF67F-19EF-4D40-A8E9-D7836F7C0B69}"/>
    <cellStyle name="20 % – uthevingsfarge 6 4 2 6" xfId="1785" xr:uid="{4225959F-5E0D-4BA6-80E1-E6669D0E20C1}"/>
    <cellStyle name="20 % - uthevingsfarge 6 4 3" xfId="1113" xr:uid="{2D700E2C-68F2-4FE2-830B-609900C64375}"/>
    <cellStyle name="20 % – uthevingsfarge 6 4 3" xfId="1042" xr:uid="{3AAA75E9-FB03-4639-ACA4-24291A9CB49C}"/>
    <cellStyle name="20 % - uthevingsfarge 6 4 3 2" xfId="2592" xr:uid="{5E0A7B1F-22B8-44D0-A7CC-CE51BA32876F}"/>
    <cellStyle name="20 % – uthevingsfarge 6 4 3 2" xfId="2480" xr:uid="{3052ED01-872C-47E3-AC12-59A34F107148}"/>
    <cellStyle name="20 % - uthevingsfarge 6 4 3 3" xfId="3577" xr:uid="{27CC6704-C766-43E3-A56E-4B9958743DCD}"/>
    <cellStyle name="20 % – uthevingsfarge 6 4 3 3" xfId="3496" xr:uid="{0E443737-E82F-45A8-8CD0-1C7636D85769}"/>
    <cellStyle name="20 % - uthevingsfarge 6 4 3 4" xfId="3419" xr:uid="{81C8C630-6CAD-49FA-A40A-C2E19FA13CF7}"/>
    <cellStyle name="20 % – uthevingsfarge 6 4 3 4" xfId="3439" xr:uid="{DC9B879F-B3AF-4D73-BCFF-D5AE3897EC2D}"/>
    <cellStyle name="20 % - uthevingsfarge 6 4 3 5" xfId="3760" xr:uid="{C565DD5C-943C-4484-BDDE-E044B65AD1FC}"/>
    <cellStyle name="20 % – uthevingsfarge 6 4 3 5" xfId="3447" xr:uid="{E8267505-8022-468B-AF53-BFEC2FBA1968}"/>
    <cellStyle name="20 % - uthevingsfarge 6 4 4" xfId="2551" xr:uid="{C32F2A6E-B772-4A24-A7D5-29C53A3539EA}"/>
    <cellStyle name="20 % – uthevingsfarge 6 4 4" xfId="2553" xr:uid="{BDD65F59-4BD2-4D79-BE3E-D991DA3FEEB8}"/>
    <cellStyle name="20 % - uthevingsfarge 6 4 5" xfId="2642" xr:uid="{42A2816F-15AD-4BBC-A9E3-4B0A877DD4AE}"/>
    <cellStyle name="20 % – uthevingsfarge 6 4 5" xfId="2639" xr:uid="{DE41878C-2DC2-4093-9A27-5ECF124CB14A}"/>
    <cellStyle name="20 % - uthevingsfarge 6 4 6" xfId="2863" xr:uid="{32C681A0-A7AF-4586-8264-3788494C6EE9}"/>
    <cellStyle name="20 % – uthevingsfarge 6 4 6" xfId="2085" xr:uid="{83CAB8F8-EAEE-4E07-96F5-0C523D13268F}"/>
    <cellStyle name="20 % - uthevingsfarge 6 4 7" xfId="2930" xr:uid="{1D85DB06-BA41-486A-B2CC-BC9BE6E253E6}"/>
    <cellStyle name="20 % – uthevingsfarge 6 4 7" xfId="2530" xr:uid="{B55AEF9C-B7E7-4916-AAE8-6BA9660AA54E}"/>
    <cellStyle name="20 % - uthevingsfarge 6 4 8" xfId="2995" xr:uid="{D28D733F-0DD6-42F0-9596-1A274DCC2351}"/>
    <cellStyle name="20 % – uthevingsfarge 6 4 8" xfId="2257" xr:uid="{8EA22AB8-DA2C-4DBC-926F-3D9CC7FB8C5B}"/>
    <cellStyle name="20 % - uthevingsfarge 6 4 9" xfId="3035" xr:uid="{2911866E-6826-4497-92E8-566DDA452641}"/>
    <cellStyle name="20 % – uthevingsfarge 6 4 9" xfId="2959" xr:uid="{8252E294-42AA-4F34-9F93-8B37B070F1B9}"/>
    <cellStyle name="20 % – uthevingsfarge 6 5" xfId="302" xr:uid="{00000000-0005-0000-0000-00005F000000}"/>
    <cellStyle name="20 % – uthevingsfarge 6 5 2" xfId="751" xr:uid="{BBA0F59E-A438-4A64-AF43-F25C3A3F4B46}"/>
    <cellStyle name="20 % – uthevingsfarge 6 5 2 2" xfId="1567" xr:uid="{E02AF630-F6E1-48F1-9DD1-86D90EA765F8}"/>
    <cellStyle name="20 % – uthevingsfarge 6 5 2 3" xfId="2331" xr:uid="{6FA9D825-875F-4A13-B052-2A8564EF1234}"/>
    <cellStyle name="20 % – uthevingsfarge 6 5 3" xfId="1159" xr:uid="{DB2B8629-236C-4D21-BFA8-15901A863325}"/>
    <cellStyle name="20 % – uthevingsfarge 6 5 4" xfId="2025" xr:uid="{4585C1B4-2451-489F-94C9-5C2B9C411A32}"/>
    <cellStyle name="20 % – uthevingsfarge 6 6" xfId="103" xr:uid="{00000000-0005-0000-0000-000060000000}"/>
    <cellStyle name="20 % – uthevingsfarge 6 6 2" xfId="613" xr:uid="{05E11CA0-00B9-462C-BC26-999BDE8EB773}"/>
    <cellStyle name="20 % – uthevingsfarge 6 6 2 2" xfId="1430" xr:uid="{3B7AF69C-4186-485D-A6AF-E2AA6289ACBE}"/>
    <cellStyle name="20 % – uthevingsfarge 6 6 2 3" xfId="2151" xr:uid="{D3EB5728-16F2-4A9C-A16A-C469FB8DC6BD}"/>
    <cellStyle name="20 % – uthevingsfarge 6 6 3" xfId="1022" xr:uid="{69B14510-0A3F-4272-BE11-E73A34347541}"/>
    <cellStyle name="20 % – uthevingsfarge 6 6 4" xfId="1852" xr:uid="{D547E259-8EF6-4BDD-8AD7-90F949174DE3}"/>
    <cellStyle name="20 % – uthevingsfarge 6 7" xfId="341" xr:uid="{00000000-0005-0000-0000-000061000000}"/>
    <cellStyle name="20 % – uthevingsfarge 6 7 2" xfId="790" xr:uid="{B5923284-5000-4026-A6BE-A7D91E2AACCA}"/>
    <cellStyle name="20 % – uthevingsfarge 6 7 2 2" xfId="1606" xr:uid="{4B9F2D1B-07E5-448C-A89B-F6C73A860B98}"/>
    <cellStyle name="20 % – uthevingsfarge 6 7 2 3" xfId="2370" xr:uid="{0EAEE885-4BFE-4F2C-A902-1B488C7E6F64}"/>
    <cellStyle name="20 % – uthevingsfarge 6 7 3" xfId="1198" xr:uid="{23497D03-F209-4191-8ABC-7805C5FE495A}"/>
    <cellStyle name="20 % – uthevingsfarge 6 7 4" xfId="2064" xr:uid="{C79AB61E-325A-487E-A1C4-7FCDF1C0E39B}"/>
    <cellStyle name="20 % – uthevingsfarge 6 8" xfId="497" xr:uid="{00000000-0005-0000-0000-0000E6010000}"/>
    <cellStyle name="20 % – uthevingsfarge 6 8 2" xfId="906" xr:uid="{660B1174-D7A0-435E-88F0-F18F18D4E78B}"/>
    <cellStyle name="20 % – uthevingsfarge 6 8 2 2" xfId="1722" xr:uid="{D81372B4-4340-426A-A89B-98AD17004C1B}"/>
    <cellStyle name="20 % – uthevingsfarge 6 8 3" xfId="1314" xr:uid="{FA32F5DD-4CE4-46E1-BB3E-07E0AB8EB5D8}"/>
    <cellStyle name="20 % – uthevingsfarge 6 8 4" xfId="2187" xr:uid="{9980BDCE-7371-4569-A6CA-90D9FC5170B8}"/>
    <cellStyle name="20 % – uthevingsfarge 6 9" xfId="510" xr:uid="{00000000-0005-0000-0000-0000FA010000}"/>
    <cellStyle name="20 % – uthevingsfarge 6 9 2" xfId="919" xr:uid="{561FFE39-8184-4096-8B7E-4EB33D83BFD0}"/>
    <cellStyle name="20 % – uthevingsfarge 6 9 2 2" xfId="1735" xr:uid="{FE25A110-E968-40A7-AB66-4AEAA3D17E8E}"/>
    <cellStyle name="20 % – uthevingsfarge 6 9 3" xfId="1327" xr:uid="{2F8DA4BF-2CAC-49BF-9E88-9E907EFD6A68}"/>
    <cellStyle name="20 % – uthevingsfarge 6 9 4" xfId="2495" xr:uid="{8E633A02-B8FA-4E80-A1ED-965513697F22}"/>
    <cellStyle name="20% - Accent1" xfId="136" xr:uid="{00000000-0005-0000-0000-000062000000}"/>
    <cellStyle name="20% - Accent1 2" xfId="387" xr:uid="{6BF347FB-1BE0-4547-9F92-9F3EB09037C7}"/>
    <cellStyle name="20% - Accent1 2 2" xfId="828" xr:uid="{EE0B8669-9414-44B2-A9FF-7210B57B2132}"/>
    <cellStyle name="20% - Accent1 2 2 2" xfId="1644" xr:uid="{E03336CF-A121-47BB-B368-43F4BAE829C6}"/>
    <cellStyle name="20% - Accent1 2 3" xfId="1236" xr:uid="{27B0C4B2-BA4A-4E6E-9DAA-C44271294056}"/>
    <cellStyle name="20% - Accent2" xfId="135" xr:uid="{00000000-0005-0000-0000-000063000000}"/>
    <cellStyle name="20% - Accent2 2" xfId="388" xr:uid="{0BB24405-0E97-4ADD-95E5-8DD9E2A4B6A2}"/>
    <cellStyle name="20% - Accent2 2 2" xfId="829" xr:uid="{BF21C3E6-064B-496F-9FB8-96ADF1CEAEB4}"/>
    <cellStyle name="20% - Accent2 2 2 2" xfId="1645" xr:uid="{67AA6FC3-897A-436E-9963-C44A8242397B}"/>
    <cellStyle name="20% - Accent2 2 3" xfId="1237" xr:uid="{4884AB85-9B8F-41FD-87FD-08A823097A26}"/>
    <cellStyle name="20% - Accent3" xfId="134" xr:uid="{00000000-0005-0000-0000-000064000000}"/>
    <cellStyle name="20% - Accent3 2" xfId="389" xr:uid="{E67CD161-3AAC-4312-BAB7-7FC74CD429DD}"/>
    <cellStyle name="20% - Accent3 2 2" xfId="830" xr:uid="{0B6DB609-5B19-42B4-B942-23C99C48CE16}"/>
    <cellStyle name="20% - Accent3 2 2 2" xfId="1646" xr:uid="{28458087-EFC0-4E05-8B8A-F060F56D66FC}"/>
    <cellStyle name="20% - Accent3 2 3" xfId="1238" xr:uid="{3BA8E4B8-6BDD-4121-A426-D0A6064968BC}"/>
    <cellStyle name="20% - Accent4" xfId="143" xr:uid="{00000000-0005-0000-0000-000065000000}"/>
    <cellStyle name="20% - Accent4 2" xfId="390" xr:uid="{3CF2FEA9-AA92-4EF4-9F0D-CED3EB203613}"/>
    <cellStyle name="20% - Accent4 2 2" xfId="831" xr:uid="{5183CB9A-F3B7-4ADC-859D-C8B743743301}"/>
    <cellStyle name="20% - Accent4 2 2 2" xfId="1647" xr:uid="{58AD6AE5-74FD-4B77-8BA5-10933E21562E}"/>
    <cellStyle name="20% - Accent4 2 3" xfId="1239" xr:uid="{D712AA43-BE5C-432B-AAB4-7560B648C805}"/>
    <cellStyle name="20% - Accent5" xfId="142" xr:uid="{00000000-0005-0000-0000-000066000000}"/>
    <cellStyle name="20% - Accent5 2" xfId="391" xr:uid="{72074E02-F539-474A-8A49-DD409DA6A0B3}"/>
    <cellStyle name="20% - Accent5 2 2" xfId="832" xr:uid="{AE3A687D-063E-491B-B125-6D71A9CDF196}"/>
    <cellStyle name="20% - Accent5 2 2 2" xfId="1648" xr:uid="{4FE7B1D5-8A7D-4EA6-A9A4-56166627B6BB}"/>
    <cellStyle name="20% - Accent5 2 3" xfId="1240" xr:uid="{4082C926-7546-4650-96C8-8BD8F435F8E7}"/>
    <cellStyle name="20% - Accent6" xfId="139" xr:uid="{00000000-0005-0000-0000-000067000000}"/>
    <cellStyle name="20% - Accent6 2" xfId="392" xr:uid="{68A2E801-EE07-452E-B1DB-45776BB126E9}"/>
    <cellStyle name="20% - Accent6 2 2" xfId="833" xr:uid="{E66699D1-AA29-43E2-963C-4DC26920542A}"/>
    <cellStyle name="20% - Accent6 2 2 2" xfId="1649" xr:uid="{48FF92B3-341E-4E9F-9E76-DC8C5985092D}"/>
    <cellStyle name="20% - Accent6 2 3" xfId="1241" xr:uid="{94C9D72B-A460-49C3-8CB1-3F68A5373A26}"/>
    <cellStyle name="20% - uthevingsfarge 1" xfId="355" xr:uid="{00000000-0005-0000-0000-000000000000}"/>
    <cellStyle name="20% - uthevingsfarge 1 2" xfId="283" xr:uid="{00000000-0005-0000-0000-000068000000}"/>
    <cellStyle name="20% - uthevingsfarge 1 2 2" xfId="393" xr:uid="{A98FEEDB-1778-48D4-8F78-14B3DC6C3113}"/>
    <cellStyle name="20% - uthevingsfarge 1 2 2 2" xfId="834" xr:uid="{B0081CFF-A0C2-4CD8-AFF7-0630F8C5B93C}"/>
    <cellStyle name="20% - uthevingsfarge 1 2 2 2 2" xfId="1650" xr:uid="{7997C4F0-507D-47C8-AD1D-D35036431CF5}"/>
    <cellStyle name="20% - uthevingsfarge 1 2 2 3" xfId="1242" xr:uid="{3EDF482F-1A2C-420B-AB5C-64BA29464A1E}"/>
    <cellStyle name="20% - uthevingsfarge 1 2 2 4" xfId="2313" xr:uid="{F75E7891-DC3A-4959-977D-6C29FE6F4395}"/>
    <cellStyle name="20% - uthevingsfarge 1 2 3" xfId="734" xr:uid="{83172597-64AD-4B37-BB80-ED850F77AEE8}"/>
    <cellStyle name="20% - uthevingsfarge 1 2 3 2" xfId="1550" xr:uid="{AEA57DD8-04D9-4E87-8890-749F47D7D661}"/>
    <cellStyle name="20% - uthevingsfarge 1 2 4" xfId="1142" xr:uid="{9DFDAA4F-78A5-440B-9E57-14D5F41598C6}"/>
    <cellStyle name="20% - uthevingsfarge 1 2 5" xfId="2007" xr:uid="{AD09DA5D-BF87-4645-BC8C-25CA4985C21C}"/>
    <cellStyle name="20% - uthevingsfarge 1 3" xfId="394" xr:uid="{9FF08184-98E9-4840-9A54-4970947D54C3}"/>
    <cellStyle name="20% - uthevingsfarge 1 3 2" xfId="835" xr:uid="{7AB4FA97-F1C1-4769-9DEC-34F33F0BFA9C}"/>
    <cellStyle name="20% - uthevingsfarge 1 3 2 2" xfId="1651" xr:uid="{5751E1B5-5F59-4A1D-834D-8BE47A8D1209}"/>
    <cellStyle name="20% - uthevingsfarge 1 3 3" xfId="1243" xr:uid="{3C1B168A-958D-412A-83B3-9B8249D01262}"/>
    <cellStyle name="20% - uthevingsfarge 1 4" xfId="375" xr:uid="{D51E5F09-DD57-453B-A1FF-7BC0C09CAE0E}"/>
    <cellStyle name="20% - uthevingsfarge 1 4 2" xfId="816" xr:uid="{AD4D859E-F613-4C4E-AE65-C0393AB696EE}"/>
    <cellStyle name="20% - uthevingsfarge 1 4 2 2" xfId="1632" xr:uid="{15481A00-C6E9-4507-AFC8-6C5EAB420A15}"/>
    <cellStyle name="20% - uthevingsfarge 1 4 3" xfId="1224" xr:uid="{AADC891E-BD85-41B3-9824-410EE8F3D8DC}"/>
    <cellStyle name="20% - uthevingsfarge 1 5" xfId="462" xr:uid="{51C490E1-BE75-42B6-8108-4584A1A19131}"/>
    <cellStyle name="20% - uthevingsfarge 1 5 2" xfId="872" xr:uid="{0D5F5A4D-917B-47BD-BAB3-D80FE7B62A68}"/>
    <cellStyle name="20% - uthevingsfarge 1 5 2 2" xfId="1688" xr:uid="{85D4C6CF-5502-4D00-AC08-EA12D7B4FE36}"/>
    <cellStyle name="20% - uthevingsfarge 1 5 3" xfId="1280" xr:uid="{8CFD8510-5F2B-44EA-8CE1-E9E9932A2FA9}"/>
    <cellStyle name="20% - uthevingsfarge 1 6" xfId="804" xr:uid="{56435257-6B08-4D21-83D6-2C905617EAF7}"/>
    <cellStyle name="20% - uthevingsfarge 1 6 2" xfId="1620" xr:uid="{FDFDD181-D0F2-417B-88BA-8B6C5B56AD2D}"/>
    <cellStyle name="20% - uthevingsfarge 1 7" xfId="1212" xr:uid="{29BEE0CC-38D7-4112-82B1-0DF453A2781C}"/>
    <cellStyle name="20% - uthevingsfarge 1 8" xfId="2382" xr:uid="{8DE1BBBD-7386-4706-AAD2-23472DC3170D}"/>
    <cellStyle name="20% - uthevingsfarge 2" xfId="356" xr:uid="{00000000-0005-0000-0000-000001000000}"/>
    <cellStyle name="20% - uthevingsfarge 2 2" xfId="284" xr:uid="{00000000-0005-0000-0000-000069000000}"/>
    <cellStyle name="20% - uthevingsfarge 2 2 2" xfId="395" xr:uid="{321CE88A-9FA5-48C6-A422-499CF9BB727E}"/>
    <cellStyle name="20% - uthevingsfarge 2 2 2 2" xfId="836" xr:uid="{4E5B9F17-7F47-44C7-90F9-0C81B737A859}"/>
    <cellStyle name="20% - uthevingsfarge 2 2 2 2 2" xfId="1652" xr:uid="{8B2D136F-EF7B-4B53-A64A-8D92363A0249}"/>
    <cellStyle name="20% - uthevingsfarge 2 2 2 3" xfId="1244" xr:uid="{F10BF059-B4B2-431B-B96F-8473AE8B67B2}"/>
    <cellStyle name="20% - uthevingsfarge 2 2 2 4" xfId="2314" xr:uid="{99413259-DFC5-4649-93D1-666AC7073779}"/>
    <cellStyle name="20% - uthevingsfarge 2 2 3" xfId="735" xr:uid="{6D0C721D-A167-46E6-A33E-EE54051522AA}"/>
    <cellStyle name="20% - uthevingsfarge 2 2 3 2" xfId="1551" xr:uid="{6A4F1DD9-C1C1-4E48-B2AA-A67C186E483D}"/>
    <cellStyle name="20% - uthevingsfarge 2 2 4" xfId="1143" xr:uid="{0EEADF9B-8E7C-4F8C-8F49-876CCF64E5B6}"/>
    <cellStyle name="20% - uthevingsfarge 2 2 5" xfId="2008" xr:uid="{E43FA616-5FE3-4D74-8EF2-FD56B0DF359B}"/>
    <cellStyle name="20% - uthevingsfarge 2 3" xfId="396" xr:uid="{527D8204-AFE4-4076-B604-07CE8117B8FE}"/>
    <cellStyle name="20% - uthevingsfarge 2 3 2" xfId="837" xr:uid="{A220630C-9578-4D36-B929-6468C23B9A4D}"/>
    <cellStyle name="20% - uthevingsfarge 2 3 2 2" xfId="1653" xr:uid="{AE4DF009-4CCE-4E20-85E6-8867DA5771A9}"/>
    <cellStyle name="20% - uthevingsfarge 2 3 3" xfId="1245" xr:uid="{C74530DD-2498-47EC-921C-124785EC59B1}"/>
    <cellStyle name="20% - uthevingsfarge 2 4" xfId="376" xr:uid="{8312EB8A-3059-4CC7-BA07-8990B995895F}"/>
    <cellStyle name="20% - uthevingsfarge 2 4 2" xfId="817" xr:uid="{C19DD996-782E-45B1-A7D4-4B849F742E84}"/>
    <cellStyle name="20% - uthevingsfarge 2 4 2 2" xfId="1633" xr:uid="{F23D52EB-225B-4D9B-8130-6CF3D93F958A}"/>
    <cellStyle name="20% - uthevingsfarge 2 4 3" xfId="1225" xr:uid="{6CB91124-CE70-4BEC-BD4F-ED4903E8466D}"/>
    <cellStyle name="20% - uthevingsfarge 2 5" xfId="463" xr:uid="{9C7C9117-2EA6-4E8C-A6A0-611F0411DC54}"/>
    <cellStyle name="20% - uthevingsfarge 2 5 2" xfId="873" xr:uid="{5EB1754C-BF3E-4757-BE29-9451045DCF41}"/>
    <cellStyle name="20% - uthevingsfarge 2 5 2 2" xfId="1689" xr:uid="{220F220B-F8F9-476D-AC2E-AC9246BB9EDC}"/>
    <cellStyle name="20% - uthevingsfarge 2 5 3" xfId="1281" xr:uid="{34820657-7467-4D1F-B990-F46ACB013B7A}"/>
    <cellStyle name="20% - uthevingsfarge 2 6" xfId="805" xr:uid="{A1D8B008-16C2-48DC-9392-32CB89616403}"/>
    <cellStyle name="20% - uthevingsfarge 2 6 2" xfId="1621" xr:uid="{8430E9A4-3D43-4089-A27C-860092EB4CB7}"/>
    <cellStyle name="20% - uthevingsfarge 2 7" xfId="1213" xr:uid="{463B7F21-2288-4A86-8585-EF85607A093F}"/>
    <cellStyle name="20% - uthevingsfarge 2 8" xfId="2383" xr:uid="{B95696B7-9548-4FD9-9648-122447A31598}"/>
    <cellStyle name="20% - uthevingsfarge 3" xfId="357" xr:uid="{00000000-0005-0000-0000-000002000000}"/>
    <cellStyle name="20% - uthevingsfarge 3 2" xfId="285" xr:uid="{00000000-0005-0000-0000-00006A000000}"/>
    <cellStyle name="20% - uthevingsfarge 3 2 2" xfId="397" xr:uid="{DC23CB85-BB25-472C-A662-2759A10CD085}"/>
    <cellStyle name="20% - uthevingsfarge 3 2 2 2" xfId="838" xr:uid="{30D89DA8-8665-444F-AEE4-57A6DC40B495}"/>
    <cellStyle name="20% - uthevingsfarge 3 2 2 2 2" xfId="1654" xr:uid="{EA5214AC-9649-4396-B683-C2123C8C5998}"/>
    <cellStyle name="20% - uthevingsfarge 3 2 2 3" xfId="1246" xr:uid="{9662D0FA-13E5-4F53-9DC7-3518E25659FA}"/>
    <cellStyle name="20% - uthevingsfarge 3 2 2 4" xfId="2315" xr:uid="{36D3DC1F-FB5E-4FA7-89F7-FE4921AB7BE5}"/>
    <cellStyle name="20% - uthevingsfarge 3 2 3" xfId="736" xr:uid="{8D23F300-37C3-4131-94FA-5E529870D18F}"/>
    <cellStyle name="20% - uthevingsfarge 3 2 3 2" xfId="1552" xr:uid="{8DE481FE-357D-45C5-9865-E9A28E284C5A}"/>
    <cellStyle name="20% - uthevingsfarge 3 2 4" xfId="1144" xr:uid="{0DA3D564-7EEF-41DD-9C78-4D6ACDDA14D4}"/>
    <cellStyle name="20% - uthevingsfarge 3 2 5" xfId="2009" xr:uid="{67DA3D53-3D44-4C56-80B2-4A4A1BFBBCD2}"/>
    <cellStyle name="20% - uthevingsfarge 3 3" xfId="398" xr:uid="{8A05FF07-7CAF-48C2-BECE-D8C9EEE13802}"/>
    <cellStyle name="20% - uthevingsfarge 3 3 2" xfId="839" xr:uid="{5F01B189-CDB3-49FD-A2B5-12103DE56989}"/>
    <cellStyle name="20% - uthevingsfarge 3 3 2 2" xfId="1655" xr:uid="{6D678BBA-9CBC-4300-A181-69A2A6ED6764}"/>
    <cellStyle name="20% - uthevingsfarge 3 3 3" xfId="1247" xr:uid="{917B8D92-C063-4562-93FD-1A18C68087CA}"/>
    <cellStyle name="20% - uthevingsfarge 3 4" xfId="377" xr:uid="{5B7EA649-1974-4B1C-8406-33B57A10D32A}"/>
    <cellStyle name="20% - uthevingsfarge 3 4 2" xfId="818" xr:uid="{BE338E66-0660-43DE-A3F0-779434A1A957}"/>
    <cellStyle name="20% - uthevingsfarge 3 4 2 2" xfId="1634" xr:uid="{7B40D561-5CF3-4C73-845B-42FDCFFB6356}"/>
    <cellStyle name="20% - uthevingsfarge 3 4 3" xfId="1226" xr:uid="{957833D6-CE35-4084-B417-4C33B5CA7C72}"/>
    <cellStyle name="20% - uthevingsfarge 3 5" xfId="464" xr:uid="{C14A0C2A-8F0A-4FB6-9F50-0E3D79BEC96F}"/>
    <cellStyle name="20% - uthevingsfarge 3 5 2" xfId="874" xr:uid="{F4788339-2A6C-4DD9-802A-515BF9268B46}"/>
    <cellStyle name="20% - uthevingsfarge 3 5 2 2" xfId="1690" xr:uid="{CFC4AE47-15D5-49AE-8F6A-8F0F7F1F7904}"/>
    <cellStyle name="20% - uthevingsfarge 3 5 3" xfId="1282" xr:uid="{9B28FA3A-00B3-402B-8F24-1FE49958D32C}"/>
    <cellStyle name="20% - uthevingsfarge 3 6" xfId="806" xr:uid="{1334EC97-78A9-4A59-8F31-0BFA8AB4DAC9}"/>
    <cellStyle name="20% - uthevingsfarge 3 6 2" xfId="1622" xr:uid="{FD5DB473-6E6E-4CFD-823B-27E2AC337DFA}"/>
    <cellStyle name="20% - uthevingsfarge 3 7" xfId="1214" xr:uid="{9E4F0507-1C7F-4090-9957-782DA76FE1F3}"/>
    <cellStyle name="20% - uthevingsfarge 3 8" xfId="2384" xr:uid="{52FB57C0-4E68-4B03-B5EE-37D2E6E62941}"/>
    <cellStyle name="20% - uthevingsfarge 4" xfId="358" xr:uid="{00000000-0005-0000-0000-000003000000}"/>
    <cellStyle name="20% - uthevingsfarge 4 2" xfId="286" xr:uid="{00000000-0005-0000-0000-00006B000000}"/>
    <cellStyle name="20% - uthevingsfarge 4 2 2" xfId="399" xr:uid="{4CA1F84E-D96E-4E48-970C-E118C3F456C1}"/>
    <cellStyle name="20% - uthevingsfarge 4 2 2 2" xfId="840" xr:uid="{50B1598B-A03C-48F8-B9F2-9B52370D2445}"/>
    <cellStyle name="20% - uthevingsfarge 4 2 2 2 2" xfId="1656" xr:uid="{D66DC6A3-5B33-4543-8755-DFF2B37B3C99}"/>
    <cellStyle name="20% - uthevingsfarge 4 2 2 3" xfId="1248" xr:uid="{2A6ECDEB-A99D-414A-B4DF-D5EC90C082E7}"/>
    <cellStyle name="20% - uthevingsfarge 4 2 2 4" xfId="2316" xr:uid="{01ECD938-EC97-48AA-8C57-2BB20421EA0D}"/>
    <cellStyle name="20% - uthevingsfarge 4 2 3" xfId="737" xr:uid="{94A73484-F2D9-4827-955A-7CCE57331D6E}"/>
    <cellStyle name="20% - uthevingsfarge 4 2 3 2" xfId="1553" xr:uid="{DBE80BFE-8891-4A99-8E0A-224D3182670F}"/>
    <cellStyle name="20% - uthevingsfarge 4 2 4" xfId="1145" xr:uid="{0D958496-BB36-4859-9231-5A24C035A5B5}"/>
    <cellStyle name="20% - uthevingsfarge 4 2 5" xfId="2010" xr:uid="{5D787D67-1F48-407D-AF19-9C4FA35DC81C}"/>
    <cellStyle name="20% - uthevingsfarge 4 3" xfId="400" xr:uid="{637A07E5-5452-4A80-8E62-658C64CA16B0}"/>
    <cellStyle name="20% - uthevingsfarge 4 3 2" xfId="841" xr:uid="{2735302F-FD31-4C79-AEF3-FAC788030F1C}"/>
    <cellStyle name="20% - uthevingsfarge 4 3 2 2" xfId="1657" xr:uid="{D05EC915-66C3-4FC6-A473-74AA3CFCF475}"/>
    <cellStyle name="20% - uthevingsfarge 4 3 3" xfId="1249" xr:uid="{F1E09F8B-4A27-42A7-92E8-B912C2D14746}"/>
    <cellStyle name="20% - uthevingsfarge 4 4" xfId="378" xr:uid="{FFAAFD14-4D5D-47A5-99E5-C0AB27AB8F6B}"/>
    <cellStyle name="20% - uthevingsfarge 4 4 2" xfId="819" xr:uid="{BE0A85DC-CE74-4E31-B235-716FA70FCF0F}"/>
    <cellStyle name="20% - uthevingsfarge 4 4 2 2" xfId="1635" xr:uid="{E9060446-53F9-4011-A2F0-DEF385E6AAD1}"/>
    <cellStyle name="20% - uthevingsfarge 4 4 3" xfId="1227" xr:uid="{1259C115-C67C-43A1-938B-BD525D48A7D7}"/>
    <cellStyle name="20% - uthevingsfarge 4 5" xfId="465" xr:uid="{71BF3AFC-7F81-4FB5-B6EE-4A32FA92D594}"/>
    <cellStyle name="20% - uthevingsfarge 4 5 2" xfId="875" xr:uid="{75F54CC6-4057-4A3A-A702-006FAF3521BC}"/>
    <cellStyle name="20% - uthevingsfarge 4 5 2 2" xfId="1691" xr:uid="{F3EFF631-C7F3-4BEE-8ED2-C55CEB54CDFD}"/>
    <cellStyle name="20% - uthevingsfarge 4 5 3" xfId="1283" xr:uid="{9C3DC4D9-1302-49A5-93D8-F4A0D7C24363}"/>
    <cellStyle name="20% - uthevingsfarge 4 6" xfId="807" xr:uid="{C197232C-B9C9-4A18-AC2D-91ECFECB77DA}"/>
    <cellStyle name="20% - uthevingsfarge 4 6 2" xfId="1623" xr:uid="{61B89B7A-4DCE-4FAB-A96E-5225C68FF6CA}"/>
    <cellStyle name="20% - uthevingsfarge 4 7" xfId="1215" xr:uid="{798BA326-97AE-43D6-BBCD-8434837F1B51}"/>
    <cellStyle name="20% - uthevingsfarge 4 8" xfId="2385" xr:uid="{CD2EB3C4-950D-437D-AF07-B603F84A1B32}"/>
    <cellStyle name="20% - uthevingsfarge 5" xfId="359" xr:uid="{00000000-0005-0000-0000-000004000000}"/>
    <cellStyle name="20% - uthevingsfarge 5 2" xfId="287" xr:uid="{00000000-0005-0000-0000-00006C000000}"/>
    <cellStyle name="20% - uthevingsfarge 5 2 2" xfId="401" xr:uid="{4EEDF844-AEEE-47E9-9FE5-DE50639CC4DD}"/>
    <cellStyle name="20% - uthevingsfarge 5 2 2 2" xfId="842" xr:uid="{D5826A24-136F-4E0C-B2BE-B51C133E0C2E}"/>
    <cellStyle name="20% - uthevingsfarge 5 2 2 2 2" xfId="1658" xr:uid="{7EEAD23E-8107-41E8-BA62-F3669B6CB5FC}"/>
    <cellStyle name="20% - uthevingsfarge 5 2 2 3" xfId="1250" xr:uid="{997F22F4-1308-4836-8EEB-87B74E50FB38}"/>
    <cellStyle name="20% - uthevingsfarge 5 2 2 4" xfId="2317" xr:uid="{5C50EA1F-7A35-42E4-85FE-2F2B5C0E2044}"/>
    <cellStyle name="20% - uthevingsfarge 5 2 3" xfId="738" xr:uid="{41F182CF-FCCD-4986-B034-9AA0E4B9BE7C}"/>
    <cellStyle name="20% - uthevingsfarge 5 2 3 2" xfId="1554" xr:uid="{7FB8688F-92B8-400D-93A8-DDD6801E2325}"/>
    <cellStyle name="20% - uthevingsfarge 5 2 4" xfId="1146" xr:uid="{F7E6C94E-0AE2-40C7-9977-630DC3328387}"/>
    <cellStyle name="20% - uthevingsfarge 5 2 5" xfId="2011" xr:uid="{A2856539-9C67-4831-B089-555FBF68A3E1}"/>
    <cellStyle name="20% - uthevingsfarge 5 3" xfId="402" xr:uid="{B8DF4F83-EA39-4625-B64D-8195BF4A5841}"/>
    <cellStyle name="20% - uthevingsfarge 5 3 2" xfId="843" xr:uid="{611FBDA0-054E-4BE0-BB45-73236D925B81}"/>
    <cellStyle name="20% - uthevingsfarge 5 3 2 2" xfId="1659" xr:uid="{0AC7B35F-3123-4B0F-90B4-A75212142071}"/>
    <cellStyle name="20% - uthevingsfarge 5 3 3" xfId="1251" xr:uid="{A9659910-E7B8-46E9-A949-FD15329589C0}"/>
    <cellStyle name="20% - uthevingsfarge 5 4" xfId="379" xr:uid="{B4B683B0-672D-41ED-B4E8-23EAB6752C77}"/>
    <cellStyle name="20% - uthevingsfarge 5 4 2" xfId="820" xr:uid="{B7FC85ED-DD2B-4057-AD47-7DB776785489}"/>
    <cellStyle name="20% - uthevingsfarge 5 4 2 2" xfId="1636" xr:uid="{6054E024-E847-4277-8C34-0293679AF6B3}"/>
    <cellStyle name="20% - uthevingsfarge 5 4 3" xfId="1228" xr:uid="{D63682ED-74AD-4C9E-84A2-6C90B9B72EB3}"/>
    <cellStyle name="20% - uthevingsfarge 5 5" xfId="466" xr:uid="{E6A4B59A-26EF-4B8E-8E6B-50EA1E9102E8}"/>
    <cellStyle name="20% - uthevingsfarge 5 5 2" xfId="876" xr:uid="{D0755F1D-14BF-4A5D-83BB-A78525B54CEB}"/>
    <cellStyle name="20% - uthevingsfarge 5 5 2 2" xfId="1692" xr:uid="{8A2DA8AE-40C6-435E-AF34-4560EAF18FAE}"/>
    <cellStyle name="20% - uthevingsfarge 5 5 3" xfId="1284" xr:uid="{F36C7645-A97E-4936-8D2B-F47E3BC201C5}"/>
    <cellStyle name="20% - uthevingsfarge 5 6" xfId="808" xr:uid="{F06F433C-A4F6-48B7-935A-44355E2776A7}"/>
    <cellStyle name="20% - uthevingsfarge 5 6 2" xfId="1624" xr:uid="{25C709F8-F381-4507-A21B-CD77CC28B642}"/>
    <cellStyle name="20% - uthevingsfarge 5 7" xfId="1216" xr:uid="{BFB78176-6DE8-4459-9544-4425859A6B65}"/>
    <cellStyle name="20% - uthevingsfarge 5 8" xfId="2386" xr:uid="{76670983-2552-47A2-B077-140333A19F19}"/>
    <cellStyle name="20% - uthevingsfarge 6" xfId="360" xr:uid="{00000000-0005-0000-0000-000005000000}"/>
    <cellStyle name="20% - uthevingsfarge 6 2" xfId="288" xr:uid="{00000000-0005-0000-0000-00006D000000}"/>
    <cellStyle name="20% - uthevingsfarge 6 2 2" xfId="403" xr:uid="{9FD26BA5-2B66-47C9-8A62-6F62CDF1A46D}"/>
    <cellStyle name="20% - uthevingsfarge 6 2 2 2" xfId="844" xr:uid="{0B1EA644-6D9F-4A18-B7CE-2330F1288452}"/>
    <cellStyle name="20% - uthevingsfarge 6 2 2 2 2" xfId="1660" xr:uid="{98D5A7F0-595A-4300-804A-0E0619B88ECA}"/>
    <cellStyle name="20% - uthevingsfarge 6 2 2 3" xfId="1252" xr:uid="{091796A5-E9CA-4317-9366-D2CAA8484A23}"/>
    <cellStyle name="20% - uthevingsfarge 6 2 2 4" xfId="2318" xr:uid="{DD590A95-A0BF-4E01-8950-0035CF09BCE2}"/>
    <cellStyle name="20% - uthevingsfarge 6 2 3" xfId="739" xr:uid="{2E45CD56-3508-44BF-898B-11FBDF218296}"/>
    <cellStyle name="20% - uthevingsfarge 6 2 3 2" xfId="1555" xr:uid="{3C736533-8785-44DE-809C-BAAC24798A06}"/>
    <cellStyle name="20% - uthevingsfarge 6 2 4" xfId="1147" xr:uid="{9A59C949-47E4-403D-92EE-A8B38914B30C}"/>
    <cellStyle name="20% - uthevingsfarge 6 2 5" xfId="2012" xr:uid="{30630D87-9179-4863-8363-5FC66C2E054F}"/>
    <cellStyle name="20% - uthevingsfarge 6 3" xfId="404" xr:uid="{596EA7C8-B7DC-429C-81F1-0716C064A42E}"/>
    <cellStyle name="20% - uthevingsfarge 6 3 2" xfId="845" xr:uid="{B72A4B17-E738-4309-942D-3BE6FE3017AC}"/>
    <cellStyle name="20% - uthevingsfarge 6 3 2 2" xfId="1661" xr:uid="{667B2F58-7944-4A29-980F-264F0F22DDBE}"/>
    <cellStyle name="20% - uthevingsfarge 6 3 3" xfId="1253" xr:uid="{9F71BA82-10C2-4FD4-8465-524AEB62DB17}"/>
    <cellStyle name="20% - uthevingsfarge 6 4" xfId="380" xr:uid="{B1B46B22-C690-4FF6-B413-F934A7D2101A}"/>
    <cellStyle name="20% - uthevingsfarge 6 4 2" xfId="821" xr:uid="{B9C91F32-C54D-4E30-9C67-6F77D1D69B61}"/>
    <cellStyle name="20% - uthevingsfarge 6 4 2 2" xfId="1637" xr:uid="{52C8E80F-8F20-40AD-BFFD-7C598D8D536F}"/>
    <cellStyle name="20% - uthevingsfarge 6 4 3" xfId="1229" xr:uid="{2FCCD4A7-A8C7-463B-B255-6ED57697F4D6}"/>
    <cellStyle name="20% - uthevingsfarge 6 5" xfId="467" xr:uid="{67A12721-1187-40DB-BE68-15635AB4B4C5}"/>
    <cellStyle name="20% - uthevingsfarge 6 5 2" xfId="877" xr:uid="{8B1C2A94-24E4-4473-8D42-333B4FB889D5}"/>
    <cellStyle name="20% - uthevingsfarge 6 5 2 2" xfId="1693" xr:uid="{79FDCF0A-1DFF-44CF-9C8B-9197E35D12EE}"/>
    <cellStyle name="20% - uthevingsfarge 6 5 3" xfId="1285" xr:uid="{45046D68-2FFD-4426-97D9-7ED7AB8360AE}"/>
    <cellStyle name="20% - uthevingsfarge 6 6" xfId="809" xr:uid="{3E7E5D37-5E1D-4537-92F2-D1AC7A5434C2}"/>
    <cellStyle name="20% - uthevingsfarge 6 6 2" xfId="1625" xr:uid="{D78BB63B-912B-40F2-A90B-8E79BD1E6AD5}"/>
    <cellStyle name="20% - uthevingsfarge 6 7" xfId="1217" xr:uid="{2B9DA931-50CB-4C17-A34A-28A5C2EC16D0}"/>
    <cellStyle name="20% - uthevingsfarge 6 8" xfId="2387" xr:uid="{9568A2B0-419F-4C92-89E9-220FA1548EB8}"/>
    <cellStyle name="3. Tabell-hode" xfId="3" xr:uid="{00000000-0005-0000-0000-00006E000000}"/>
    <cellStyle name="4. Tabell-kropp" xfId="4" xr:uid="{00000000-0005-0000-0000-00006F000000}"/>
    <cellStyle name="4. Tabell-kropp 2" xfId="50" xr:uid="{00000000-0005-0000-0000-000070000000}"/>
    <cellStyle name="4. Tabell-kropp_A.2.1" xfId="51" xr:uid="{00000000-0005-0000-0000-000071000000}"/>
    <cellStyle name="40 % – uthevingsfarge 1" xfId="28" builtinId="31" customBuiltin="1"/>
    <cellStyle name="40 % – uthevingsfarge 1 10" xfId="481" xr:uid="{00000000-0005-0000-0000-000007020000}"/>
    <cellStyle name="40 % – uthevingsfarge 1 10 2" xfId="890" xr:uid="{9F5AC64D-3B9C-43DA-9BE1-F83F1E0EF4A2}"/>
    <cellStyle name="40 % – uthevingsfarge 1 10 2 2" xfId="1706" xr:uid="{6DD7CFD6-8F38-45B0-8D71-23BF0565B131}"/>
    <cellStyle name="40 % – uthevingsfarge 1 10 3" xfId="1298" xr:uid="{9C6A50D2-5020-4896-855A-2AAAE3FA268F}"/>
    <cellStyle name="40 % – uthevingsfarge 1 10 4" xfId="2672" xr:uid="{CA382CE8-EDB0-41F4-8C85-C4C0645D4FDE}"/>
    <cellStyle name="40 % – uthevingsfarge 1 11" xfId="522" xr:uid="{00000000-0005-0000-0000-000013020000}"/>
    <cellStyle name="40 % – uthevingsfarge 1 11 2" xfId="931" xr:uid="{7A139CBD-451C-4982-90D4-CCECF878DB65}"/>
    <cellStyle name="40 % – uthevingsfarge 1 11 2 2" xfId="1747" xr:uid="{03FFF641-F9BA-426A-9539-98DE18E44113}"/>
    <cellStyle name="40 % – uthevingsfarge 1 11 3" xfId="1339" xr:uid="{4D2FBAEA-A225-44B3-AC35-B1954CD14879}"/>
    <cellStyle name="40 % – uthevingsfarge 1 12" xfId="543" xr:uid="{582C60CB-F537-49F7-AA27-35B8CA1C673E}"/>
    <cellStyle name="40 % – uthevingsfarge 1 12 2" xfId="952" xr:uid="{3F13A4F3-1885-4643-9496-5EF66D6FEF08}"/>
    <cellStyle name="40 % – uthevingsfarge 1 12 2 2" xfId="1768" xr:uid="{9F0179B2-AE4C-417A-9654-2B7E29A3E6D4}"/>
    <cellStyle name="40 % – uthevingsfarge 1 12 3" xfId="1360" xr:uid="{73691F54-C422-4068-B597-C3CADFC35906}"/>
    <cellStyle name="40 % – uthevingsfarge 1 13" xfId="555" xr:uid="{FB35DCD3-F245-4206-9840-91CCCA719C17}"/>
    <cellStyle name="40 % – uthevingsfarge 1 13 2" xfId="1372" xr:uid="{54A929E5-784A-40EF-8481-7816D69DEEAA}"/>
    <cellStyle name="40 % – uthevingsfarge 1 14" xfId="964" xr:uid="{F0CA3811-B3B0-4F44-94D5-E7026BCA82CD}"/>
    <cellStyle name="40 % – uthevingsfarge 1 15" xfId="1907" xr:uid="{D65DA5E2-BE15-4D65-B0CC-B64B7AEC7EAD}"/>
    <cellStyle name="40 % - uthevingsfarge 1 2" xfId="231" xr:uid="{00000000-0005-0000-0000-000073000000}"/>
    <cellStyle name="40 % – uthevingsfarge 1 2" xfId="59" xr:uid="{00000000-0005-0000-0000-000074000000}"/>
    <cellStyle name="40 % - uthevingsfarge 1 2 10" xfId="3039" xr:uid="{EC2DBCF0-7599-48EF-8C33-AABCE33EABD3}"/>
    <cellStyle name="40 % – uthevingsfarge 1 2 10" xfId="2894" xr:uid="{F8B52776-EBD8-4F96-BD69-0662671D267F}"/>
    <cellStyle name="40 % - uthevingsfarge 1 2 11" xfId="1955" xr:uid="{8F55B8BF-473F-481C-A307-0678E42AEE8F}"/>
    <cellStyle name="40 % – uthevingsfarge 1 2 11" xfId="1808" xr:uid="{8931DC06-6503-4D38-A864-ECD14D3DD94F}"/>
    <cellStyle name="40 % - uthevingsfarge 1 2 12" xfId="3139" xr:uid="{F0B26E86-E527-4206-B818-EEB5944575D1}"/>
    <cellStyle name="40 % – uthevingsfarge 1 2 12" xfId="1793" xr:uid="{4C2F9732-D917-4CB9-8E0E-031F7804D81C}"/>
    <cellStyle name="40 % - uthevingsfarge 1 2 13" xfId="2397" xr:uid="{D964A5DA-5104-4852-839A-D65DDE4508DA}"/>
    <cellStyle name="40 % – uthevingsfarge 1 2 13" xfId="3311" xr:uid="{B75DF590-56A0-44A9-8D1F-18D35D66F54C}"/>
    <cellStyle name="40 % - uthevingsfarge 1 2 14" xfId="3399" xr:uid="{8BA062DA-A6F4-446C-98C5-A3740ED1C03E}"/>
    <cellStyle name="40 % – uthevingsfarge 1 2 14" xfId="3765" xr:uid="{8C4E574F-F93F-4C17-B207-A436A818DD3A}"/>
    <cellStyle name="40 % - uthevingsfarge 1 2 2" xfId="259" xr:uid="{00000000-0005-0000-0000-000075000000}"/>
    <cellStyle name="40 % – uthevingsfarge 1 2 2" xfId="171" xr:uid="{00000000-0005-0000-0000-000076000000}"/>
    <cellStyle name="40 % - uthevingsfarge 1 2 2 10" xfId="1983" xr:uid="{8CA327F6-2F6D-4CFF-A4EE-3005379E01F4}"/>
    <cellStyle name="40 % – uthevingsfarge 1 2 2 10" xfId="1911" xr:uid="{D5904F5F-45E7-40B1-B05C-2CC5F6F51A0E}"/>
    <cellStyle name="40 % - uthevingsfarge 1 2 2 11" xfId="3164" xr:uid="{EB7C88EA-3E34-4557-A0CB-E75824CF3F05}"/>
    <cellStyle name="40 % – uthevingsfarge 1 2 2 11" xfId="3102" xr:uid="{B28CC125-C5BF-4EBB-B3D3-84061A8FEF9B}"/>
    <cellStyle name="40 % - uthevingsfarge 1 2 2 12" xfId="3202" xr:uid="{11D05F56-B6BF-46AC-9FEF-6B4FEB107A9B}"/>
    <cellStyle name="40 % – uthevingsfarge 1 2 2 12" xfId="3096" xr:uid="{D8DD3221-F148-46C4-A47E-4487D7EB4117}"/>
    <cellStyle name="40 % - uthevingsfarge 1 2 2 13" xfId="3618" xr:uid="{4BC0C942-5DE5-4A18-9CC0-1524A2EC8A96}"/>
    <cellStyle name="40 % – uthevingsfarge 1 2 2 13" xfId="3078" xr:uid="{954F6756-2FC0-43F0-9E56-300C2D3A66B9}"/>
    <cellStyle name="40 % - uthevingsfarge 1 2 2 2" xfId="710" xr:uid="{14218685-EE78-4518-9D09-17764EC9B3C0}"/>
    <cellStyle name="40 % – uthevingsfarge 1 2 2 2" xfId="646" xr:uid="{2CA51953-B41C-44CD-A896-AFEEEFA2DBEC}"/>
    <cellStyle name="40 % - uthevingsfarge 1 2 2 2 2" xfId="1526" xr:uid="{700C63E3-C7F2-42D0-A2A1-AA612825629D}"/>
    <cellStyle name="40 % – uthevingsfarge 1 2 2 2 2" xfId="1462" xr:uid="{B81277DD-F2D8-4E19-99E3-6C8B9DC6DB28}"/>
    <cellStyle name="40 % - uthevingsfarge 1 2 2 2 3" xfId="2289" xr:uid="{DB7BA9FD-EF0C-4B60-9CB2-F90213F992D2}"/>
    <cellStyle name="40 % – uthevingsfarge 1 2 2 2 3" xfId="2215" xr:uid="{880F27C0-C7DB-42A0-B9D4-D69A12392BC3}"/>
    <cellStyle name="40 % - uthevingsfarge 1 2 2 2 4" xfId="3388" xr:uid="{536D957A-C96D-45D6-8776-9C59C716AE0B}"/>
    <cellStyle name="40 % – uthevingsfarge 1 2 2 2 4" xfId="3331" xr:uid="{5F3AA7C4-B942-4B6C-BD83-AB06C936504E}"/>
    <cellStyle name="40 % - uthevingsfarge 1 2 2 2 5" xfId="3091" xr:uid="{94C05104-45E6-4CAE-BC7C-670FD37B6BAC}"/>
    <cellStyle name="40 % – uthevingsfarge 1 2 2 2 5" xfId="3755" xr:uid="{C376035E-950C-4D4F-ABBE-A52FD5192732}"/>
    <cellStyle name="40 % - uthevingsfarge 1 2 2 2 6" xfId="3081" xr:uid="{C43C9805-08BB-4A34-95AD-3A1AC618F9D2}"/>
    <cellStyle name="40 % – uthevingsfarge 1 2 2 2 6" xfId="3875" xr:uid="{D7EB50C3-8087-4812-8AE3-EDB476CBF668}"/>
    <cellStyle name="40 % - uthevingsfarge 1 2 2 3" xfId="1118" xr:uid="{C02A8EE3-EC27-4998-AEE5-64DE626596AC}"/>
    <cellStyle name="40 % – uthevingsfarge 1 2 2 3" xfId="1054" xr:uid="{EF5CDFED-AC48-4AF0-94BB-181368BAA9FB}"/>
    <cellStyle name="40 % - uthevingsfarge 1 2 2 3 2" xfId="2596" xr:uid="{CCA63673-7F05-4D77-B212-5C2E4E26C1C9}"/>
    <cellStyle name="40 % – uthevingsfarge 1 2 2 3 2" xfId="2523" xr:uid="{F4D3B8C8-60A1-4BB7-BFEF-3B742B9CE745}"/>
    <cellStyle name="40 % - uthevingsfarge 1 2 2 3 3" xfId="3580" xr:uid="{5881B815-0BC0-496E-8162-E9A4207CBCB5}"/>
    <cellStyle name="40 % – uthevingsfarge 1 2 2 3 3" xfId="3521" xr:uid="{868008F2-9E8C-43EF-9F4D-F060E25EC9B4}"/>
    <cellStyle name="40 % - uthevingsfarge 1 2 2 3 4" xfId="3350" xr:uid="{4DC653BB-90F1-442F-88EF-18D51778437A}"/>
    <cellStyle name="40 % – uthevingsfarge 1 2 2 3 4" xfId="3767" xr:uid="{50648F87-358C-49CD-8771-880268182937}"/>
    <cellStyle name="40 % - uthevingsfarge 1 2 2 3 5" xfId="3479" xr:uid="{5DE41F38-2A10-433B-BB74-0894EA3AF438}"/>
    <cellStyle name="40 % – uthevingsfarge 1 2 2 3 5" xfId="3881" xr:uid="{DD1E7DDE-651B-491A-9717-5C233A46049E}"/>
    <cellStyle name="40 % - uthevingsfarge 1 2 2 4" xfId="2638" xr:uid="{942AB406-5912-422D-811F-6E568DD865A0}"/>
    <cellStyle name="40 % – uthevingsfarge 1 2 2 4" xfId="2647" xr:uid="{69DA9AC4-2855-44FB-A248-B12588C2F0C6}"/>
    <cellStyle name="40 % - uthevingsfarge 1 2 2 5" xfId="2741" xr:uid="{D46864B1-44C2-4139-A46A-12DD86698CF2}"/>
    <cellStyle name="40 % – uthevingsfarge 1 2 2 5" xfId="2748" xr:uid="{BA04E30E-A8AA-4016-A84A-88886581C93A}"/>
    <cellStyle name="40 % - uthevingsfarge 1 2 2 6" xfId="2843" xr:uid="{9EA9671C-F8DB-4258-B0BE-ECADFD830D9F}"/>
    <cellStyle name="40 % – uthevingsfarge 1 2 2 6" xfId="2856" xr:uid="{F3907A5F-CBCF-45C3-AEDC-6EE0A377A2A4}"/>
    <cellStyle name="40 % - uthevingsfarge 1 2 2 7" xfId="2789" xr:uid="{7979ED88-0921-47B0-A270-5084C3C9F7E0}"/>
    <cellStyle name="40 % – uthevingsfarge 1 2 2 7" xfId="2906" xr:uid="{33B18271-016B-4EEB-9ED0-E97FFDA54F7E}"/>
    <cellStyle name="40 % - uthevingsfarge 1 2 2 8" xfId="2978" xr:uid="{825F380B-8720-4325-AF3F-ED268EEC2012}"/>
    <cellStyle name="40 % – uthevingsfarge 1 2 2 8" xfId="2996" xr:uid="{1F661E80-34D0-4434-AC29-FD8583CF7E9D}"/>
    <cellStyle name="40 % - uthevingsfarge 1 2 2 9" xfId="3027" xr:uid="{6BBE83BE-8E8C-4E21-AEB7-37A27B976716}"/>
    <cellStyle name="40 % – uthevingsfarge 1 2 2 9" xfId="2898" xr:uid="{EBB42920-5ACA-42FC-8295-A4BCCCB99935}"/>
    <cellStyle name="40 % - uthevingsfarge 1 2 3" xfId="684" xr:uid="{8D354584-F35F-4B5C-9552-2B28CF93ADC1}"/>
    <cellStyle name="40 % – uthevingsfarge 1 2 3" xfId="317" xr:uid="{00000000-0005-0000-0000-000077000000}"/>
    <cellStyle name="40 % - uthevingsfarge 1 2 3 2" xfId="1500" xr:uid="{DA959788-77D5-4F23-993B-8DB3D8C676B9}"/>
    <cellStyle name="40 % – uthevingsfarge 1 2 3 2" xfId="766" xr:uid="{13F4122B-F94B-4446-95AC-E7794225B644}"/>
    <cellStyle name="40 % – uthevingsfarge 1 2 3 2 2" xfId="1582" xr:uid="{5F4BB995-24CD-47A3-9E33-D6F71F8FD68C}"/>
    <cellStyle name="40 % – uthevingsfarge 1 2 3 2 3" xfId="2346" xr:uid="{C90A0FD2-5F07-42E5-9246-2998152B80E3}"/>
    <cellStyle name="40 % - uthevingsfarge 1 2 3 3" xfId="2262" xr:uid="{DA7A6141-6774-4637-B954-009654E952DE}"/>
    <cellStyle name="40 % – uthevingsfarge 1 2 3 3" xfId="1174" xr:uid="{45726B16-A275-4516-A67B-8435A434B2D3}"/>
    <cellStyle name="40 % - uthevingsfarge 1 2 3 4" xfId="3361" xr:uid="{E988D614-87ED-4A52-9F03-C11BFA0F393F}"/>
    <cellStyle name="40 % – uthevingsfarge 1 2 3 4" xfId="2040" xr:uid="{A245D170-65A2-43B9-96E7-2464DD427857}"/>
    <cellStyle name="40 % - uthevingsfarge 1 2 3 5" xfId="3624" xr:uid="{A7E66183-D8EE-4791-A9F4-CFC8F3DCBB45}"/>
    <cellStyle name="40 % – uthevingsfarge 1 2 3 5" xfId="3211" xr:uid="{3940C4AD-0ECA-481D-ACD5-04A130613A16}"/>
    <cellStyle name="40 % - uthevingsfarge 1 2 3 6" xfId="3463" xr:uid="{6B67029E-7F4B-4BF1-BB9D-39E35D4C1A46}"/>
    <cellStyle name="40 % – uthevingsfarge 1 2 3 6" xfId="3635" xr:uid="{FDF637CB-0080-4022-ACD6-6E7335CF8DBE}"/>
    <cellStyle name="40 % – uthevingsfarge 1 2 3 7" xfId="3061" xr:uid="{CBBE5EAE-8DCA-4609-9F38-50D179F15A9D}"/>
    <cellStyle name="40 % - uthevingsfarge 1 2 4" xfId="1092" xr:uid="{813BAC1F-ABE6-4AA9-B02D-041C13E8F5EC}"/>
    <cellStyle name="40 % – uthevingsfarge 1 2 4" xfId="335" xr:uid="{00000000-0005-0000-0000-000078000000}"/>
    <cellStyle name="40 % - uthevingsfarge 1 2 4 2" xfId="2569" xr:uid="{E18BC65F-5931-47F1-A46E-0F428D83764B}"/>
    <cellStyle name="40 % – uthevingsfarge 1 2 4 2" xfId="784" xr:uid="{07251355-87C9-4B8F-9938-6649F38D0966}"/>
    <cellStyle name="40 % – uthevingsfarge 1 2 4 2 2" xfId="1600" xr:uid="{85996213-85C6-48FB-AC86-133228A76636}"/>
    <cellStyle name="40 % – uthevingsfarge 1 2 4 2 3" xfId="2364" xr:uid="{10B5D673-54C5-4BD3-A5D3-06CD07C958BB}"/>
    <cellStyle name="40 % - uthevingsfarge 1 2 4 3" xfId="3555" xr:uid="{690EBEE1-D9B3-428E-A586-6B852D8D6A85}"/>
    <cellStyle name="40 % – uthevingsfarge 1 2 4 3" xfId="1192" xr:uid="{E26443B0-DD66-48DC-A34F-DB99857F469B}"/>
    <cellStyle name="40 % - uthevingsfarge 1 2 4 4" xfId="3200" xr:uid="{BF87E520-0A16-42D3-B247-AEFCD02144FC}"/>
    <cellStyle name="40 % – uthevingsfarge 1 2 4 4" xfId="2058" xr:uid="{7A546608-DDC0-4011-AB4E-79152B5B9E56}"/>
    <cellStyle name="40 % - uthevingsfarge 1 2 4 5" xfId="3801" xr:uid="{1CD8E68D-C6C6-4D41-AB99-CF5B55E38E8A}"/>
    <cellStyle name="40 % – uthevingsfarge 1 2 4 5" xfId="3226" xr:uid="{E606EFCF-27EC-41E1-89BD-DB718A8A12E6}"/>
    <cellStyle name="40 % – uthevingsfarge 1 2 4 6" xfId="3468" xr:uid="{4852D484-E594-4790-B4B7-C69407AF3897}"/>
    <cellStyle name="40 % – uthevingsfarge 1 2 4 7" xfId="3621" xr:uid="{1CC016C3-FFC4-4107-BF0D-B9A468BE1D5E}"/>
    <cellStyle name="40 % - uthevingsfarge 1 2 5" xfId="2622" xr:uid="{E09254B9-042C-4A9C-9DF2-0FB7CD546850}"/>
    <cellStyle name="40 % – uthevingsfarge 1 2 5" xfId="343" xr:uid="{00000000-0005-0000-0000-000079000000}"/>
    <cellStyle name="40 % – uthevingsfarge 1 2 5 2" xfId="792" xr:uid="{3DD941C1-6092-4FBD-8A72-443419F2FD83}"/>
    <cellStyle name="40 % – uthevingsfarge 1 2 5 2 2" xfId="1608" xr:uid="{3F5C1276-4FB6-4677-9FA0-D936BDDD1FD3}"/>
    <cellStyle name="40 % – uthevingsfarge 1 2 5 2 3" xfId="2372" xr:uid="{EE2BF06B-3881-4878-AA25-7332DF378D64}"/>
    <cellStyle name="40 % – uthevingsfarge 1 2 5 3" xfId="1200" xr:uid="{6FB26A67-B995-4F17-A4D5-65698CB7E886}"/>
    <cellStyle name="40 % – uthevingsfarge 1 2 5 4" xfId="2066" xr:uid="{4B11470B-FDE5-4F81-84C8-1D146E3667AB}"/>
    <cellStyle name="40 % - uthevingsfarge 1 2 6" xfId="2727" xr:uid="{4FBF453E-DC73-40C5-A91E-1CB99A64AC2A}"/>
    <cellStyle name="40 % – uthevingsfarge 1 2 6" xfId="569" xr:uid="{7581D572-8231-4679-BD7F-47639ABC3918}"/>
    <cellStyle name="40 % – uthevingsfarge 1 2 6 2" xfId="1386" xr:uid="{403676DB-AAFB-45A5-AB95-07A011249F09}"/>
    <cellStyle name="40 % – uthevingsfarge 1 2 6 3" xfId="2107" xr:uid="{052FC1A0-10A7-494E-9232-D0706E4228CA}"/>
    <cellStyle name="40 % - uthevingsfarge 1 2 7" xfId="2880" xr:uid="{F7F6DF45-F714-40FF-BFDD-7D261D2196AA}"/>
    <cellStyle name="40 % – uthevingsfarge 1 2 7" xfId="978" xr:uid="{E6CF3145-785E-4C6D-86BC-AF8D92E2E766}"/>
    <cellStyle name="40 % – uthevingsfarge 1 2 7 2" xfId="2078" xr:uid="{2A5A5431-78B0-4A4C-A4B9-F7A8482FEF06}"/>
    <cellStyle name="40 % - uthevingsfarge 1 2 8" xfId="2954" xr:uid="{BBA8774D-E078-4422-9482-5A71493D6F88}"/>
    <cellStyle name="40 % – uthevingsfarge 1 2 8" xfId="2435" xr:uid="{EF893F6A-64BC-4206-937D-ECE4AA30A88B}"/>
    <cellStyle name="40 % - uthevingsfarge 1 2 9" xfId="2947" xr:uid="{17A5E12E-DB00-46BE-86C0-01E85E6A0CC9}"/>
    <cellStyle name="40 % – uthevingsfarge 1 2 9" xfId="2580" xr:uid="{419976CE-1056-4518-B5C6-C52C4A6A5E3A}"/>
    <cellStyle name="40 % - uthevingsfarge 1 3" xfId="272" xr:uid="{00000000-0005-0000-0000-00007A000000}"/>
    <cellStyle name="40 % – uthevingsfarge 1 3" xfId="79" xr:uid="{00000000-0005-0000-0000-00007B000000}"/>
    <cellStyle name="40 % - uthevingsfarge 1 3 10" xfId="1996" xr:uid="{692324D6-3174-4363-9E1E-F614397D617A}"/>
    <cellStyle name="40 % – uthevingsfarge 1 3 10" xfId="3051" xr:uid="{2D952B7C-1695-4623-A217-BBC7E2F0FD11}"/>
    <cellStyle name="40 % - uthevingsfarge 1 3 11" xfId="3177" xr:uid="{627443C7-3971-42F2-8BE1-A84EE1A7DDBA}"/>
    <cellStyle name="40 % – uthevingsfarge 1 3 11" xfId="1828" xr:uid="{74C03BB4-2B3C-42CB-A419-7940D9C7C30D}"/>
    <cellStyle name="40 % - uthevingsfarge 1 3 12" xfId="3242" xr:uid="{FA19DC15-130B-4A7F-86C2-C2CD44E959BE}"/>
    <cellStyle name="40 % – uthevingsfarge 1 3 12" xfId="2398" xr:uid="{9DB9F28E-5A89-4AB5-B30A-9537D4A253FD}"/>
    <cellStyle name="40 % - uthevingsfarge 1 3 13" xfId="3446" xr:uid="{2AFD85B7-89D9-48D1-9979-020B62710EDE}"/>
    <cellStyle name="40 % – uthevingsfarge 1 3 13" xfId="3063" xr:uid="{06F79B4B-2E38-4288-B08E-F8D51355A04E}"/>
    <cellStyle name="40 % – uthevingsfarge 1 3 14" xfId="3247" xr:uid="{53A7C40B-9A91-4CBA-8A5E-E5308C626878}"/>
    <cellStyle name="40 % - uthevingsfarge 1 3 2" xfId="723" xr:uid="{BD07392D-CDF0-424B-9975-0252761309D8}"/>
    <cellStyle name="40 % – uthevingsfarge 1 3 2" xfId="191" xr:uid="{00000000-0005-0000-0000-00007C000000}"/>
    <cellStyle name="40 % - uthevingsfarge 1 3 2 2" xfId="1539" xr:uid="{216B1912-AB93-414B-B377-6285807D275D}"/>
    <cellStyle name="40 % – uthevingsfarge 1 3 2 2" xfId="666" xr:uid="{0C67AE7A-0FF6-40A1-809D-809E81E232F5}"/>
    <cellStyle name="40 % – uthevingsfarge 1 3 2 2 2" xfId="1482" xr:uid="{49060D66-23EA-4252-98EF-3A692A402E79}"/>
    <cellStyle name="40 % – uthevingsfarge 1 3 2 2 3" xfId="2235" xr:uid="{9DA2C743-9C04-49A0-8C26-D38D0E293D28}"/>
    <cellStyle name="40 % - uthevingsfarge 1 3 2 3" xfId="2302" xr:uid="{6C1BCD96-CCB7-4AF3-AE5A-34B430F93295}"/>
    <cellStyle name="40 % – uthevingsfarge 1 3 2 3" xfId="1074" xr:uid="{24BB1210-A53C-4368-95C5-0E34DF747548}"/>
    <cellStyle name="40 % - uthevingsfarge 1 3 2 4" xfId="3401" xr:uid="{9E3419F1-8D1F-408E-BFC9-696F409697AC}"/>
    <cellStyle name="40 % – uthevingsfarge 1 3 2 4" xfId="1931" xr:uid="{8457B120-C6D3-43B1-9C32-0DE5FD665C32}"/>
    <cellStyle name="40 % - uthevingsfarge 1 3 2 5" xfId="3705" xr:uid="{5E76C511-FF72-40FC-BF89-D36135FEE2C9}"/>
    <cellStyle name="40 % – uthevingsfarge 1 3 2 5" xfId="3121" xr:uid="{2CA9C2BC-A354-42F4-B768-BB508820D621}"/>
    <cellStyle name="40 % - uthevingsfarge 1 3 2 6" xfId="3846" xr:uid="{0C6E186C-BB19-4EE8-A36C-875FB03F1E5D}"/>
    <cellStyle name="40 % – uthevingsfarge 1 3 2 6" xfId="3127" xr:uid="{20608EA3-1C3B-47ED-9FA3-F1C3057117A0}"/>
    <cellStyle name="40 % – uthevingsfarge 1 3 2 7" xfId="3321" xr:uid="{B9D6BCD8-DCA5-4799-97AA-007958F4BE7F}"/>
    <cellStyle name="40 % - uthevingsfarge 1 3 3" xfId="1131" xr:uid="{A9DFC0B0-42D8-4E22-BA11-E17A35379668}"/>
    <cellStyle name="40 % – uthevingsfarge 1 3 3" xfId="589" xr:uid="{715D6BC0-19F0-4501-A0B3-15932D15C764}"/>
    <cellStyle name="40 % - uthevingsfarge 1 3 3 2" xfId="2609" xr:uid="{34681AD1-D12F-421B-B340-0D19277A3AAC}"/>
    <cellStyle name="40 % – uthevingsfarge 1 3 3 2" xfId="1406" xr:uid="{FBC2A9B2-4596-45D1-B08D-7AAE58F73DC1}"/>
    <cellStyle name="40 % - uthevingsfarge 1 3 3 3" xfId="3593" xr:uid="{FE2E8F5A-94D6-4FB0-BDB1-A79B81F93C27}"/>
    <cellStyle name="40 % – uthevingsfarge 1 3 3 3" xfId="2127" xr:uid="{FEFE18E8-155D-4A93-B07B-7E6D6885BD47}"/>
    <cellStyle name="40 % - uthevingsfarge 1 3 3 4" xfId="3429" xr:uid="{D47D69B4-EF88-4AC9-AD80-352F223F540F}"/>
    <cellStyle name="40 % – uthevingsfarge 1 3 3 4" xfId="3273" xr:uid="{DBBC6E19-50D2-4111-B5B5-820B23510255}"/>
    <cellStyle name="40 % - uthevingsfarge 1 3 3 5" xfId="3614" xr:uid="{F7C678D7-8741-459D-9EBE-C4DCEC10FA6B}"/>
    <cellStyle name="40 % – uthevingsfarge 1 3 3 5" xfId="3685" xr:uid="{6AFC0357-E9AC-4CAD-B99B-D4FAA8EA3CCD}"/>
    <cellStyle name="40 % – uthevingsfarge 1 3 3 6" xfId="3835" xr:uid="{DC1D9CE5-2311-4890-BD75-85EEF866C763}"/>
    <cellStyle name="40 % - uthevingsfarge 1 3 4" xfId="2456" xr:uid="{CA031637-EF8A-443F-93FB-1056F07CC4D7}"/>
    <cellStyle name="40 % – uthevingsfarge 1 3 4" xfId="998" xr:uid="{C9B01D43-4497-4998-B1EC-CD0D298A4E78}"/>
    <cellStyle name="40 % – uthevingsfarge 1 3 4 2" xfId="2438" xr:uid="{BE7A68EC-7692-4B3E-ACB5-FEEF94B9FF6A}"/>
    <cellStyle name="40 % - uthevingsfarge 1 3 5" xfId="2082" xr:uid="{702F0A57-B938-44DF-B7FC-AC78C1F8CB5C}"/>
    <cellStyle name="40 % – uthevingsfarge 1 3 5" xfId="2562" xr:uid="{CBFB2A25-7F79-4CA8-BE3A-70329E6E0F17}"/>
    <cellStyle name="40 % - uthevingsfarge 1 3 6" xfId="2850" xr:uid="{2DC5D0B5-AA38-4AB5-9750-C6FB0458291A}"/>
    <cellStyle name="40 % – uthevingsfarge 1 3 6" xfId="2103" xr:uid="{DC213959-F7A5-4132-A1C5-EBBBABE9A1C4}"/>
    <cellStyle name="40 % - uthevingsfarge 1 3 7" xfId="2810" xr:uid="{4867AB02-8C2D-4944-9A11-E577DE3F5756}"/>
    <cellStyle name="40 % – uthevingsfarge 1 3 7" xfId="2718" xr:uid="{19DE835B-6A14-4519-8E5B-4EA4348D5EDD}"/>
    <cellStyle name="40 % - uthevingsfarge 1 3 8" xfId="2992" xr:uid="{318CB9F1-9D2F-45CB-9BF2-2BF8EDFC114A}"/>
    <cellStyle name="40 % – uthevingsfarge 1 3 8" xfId="2649" xr:uid="{F14D5F48-5049-412C-AF11-ACB2C8392F10}"/>
    <cellStyle name="40 % - uthevingsfarge 1 3 9" xfId="3029" xr:uid="{A3BC1E41-709C-49EE-83E4-9F4CA69B429E}"/>
    <cellStyle name="40 % – uthevingsfarge 1 3 9" xfId="2833" xr:uid="{E28238C8-37AA-4D78-B26B-6AB4E0438A4C}"/>
    <cellStyle name="40 % - uthevingsfarge 1 4" xfId="245" xr:uid="{00000000-0005-0000-0000-00007D000000}"/>
    <cellStyle name="40 % – uthevingsfarge 1 4" xfId="108" xr:uid="{00000000-0005-0000-0000-00007E000000}"/>
    <cellStyle name="40 % - uthevingsfarge 1 4 10" xfId="1969" xr:uid="{99701401-A787-445B-8972-DEBA8426EB7C}"/>
    <cellStyle name="40 % – uthevingsfarge 1 4 10" xfId="1857" xr:uid="{B6B04A5B-6662-4DCF-8AE0-35E847242908}"/>
    <cellStyle name="40 % - uthevingsfarge 1 4 11" xfId="3152" xr:uid="{B2DF0CEA-0E49-41FD-81CC-1E78884435A3}"/>
    <cellStyle name="40 % – uthevingsfarge 1 4 11" xfId="3067" xr:uid="{148CC155-E365-45FC-8E37-EFAEC6E79B56}"/>
    <cellStyle name="40 % - uthevingsfarge 1 4 12" xfId="3192" xr:uid="{D1685EAB-F87E-4BCD-8731-EDD8858C3EB7}"/>
    <cellStyle name="40 % – uthevingsfarge 1 4 12" xfId="3245" xr:uid="{93CD528D-5536-4365-B0DA-27D74E853442}"/>
    <cellStyle name="40 % - uthevingsfarge 1 4 13" xfId="3642" xr:uid="{59C5F405-C529-420C-B5F8-E66AF22D86BC}"/>
    <cellStyle name="40 % – uthevingsfarge 1 4 13" xfId="3434" xr:uid="{07B77444-07C2-40CE-BFE9-331A209925C3}"/>
    <cellStyle name="40 % - uthevingsfarge 1 4 2" xfId="696" xr:uid="{1EFA6B6F-E49F-42C1-AC83-DC06643246D2}"/>
    <cellStyle name="40 % – uthevingsfarge 1 4 2" xfId="618" xr:uid="{E3B638C7-9B72-4731-B51F-5755B1765A18}"/>
    <cellStyle name="40 % - uthevingsfarge 1 4 2 2" xfId="1512" xr:uid="{AC239E82-C481-4994-AB66-6EA17666BC8B}"/>
    <cellStyle name="40 % – uthevingsfarge 1 4 2 2" xfId="1435" xr:uid="{471BCADD-A547-4682-A929-3B41A14E88F9}"/>
    <cellStyle name="40 % - uthevingsfarge 1 4 2 3" xfId="2275" xr:uid="{E300A549-2815-4595-BC01-3CAA35092655}"/>
    <cellStyle name="40 % – uthevingsfarge 1 4 2 3" xfId="2156" xr:uid="{A8A3CAED-39A9-4E81-8493-C8B028502C83}"/>
    <cellStyle name="40 % - uthevingsfarge 1 4 2 4" xfId="3374" xr:uid="{E18290BF-BAB4-4C0E-9C56-F846E29CF958}"/>
    <cellStyle name="40 % – uthevingsfarge 1 4 2 4" xfId="3296" xr:uid="{48BB1EED-BB0E-49DE-B88D-C27A1903913F}"/>
    <cellStyle name="40 % - uthevingsfarge 1 4 2 5" xfId="3789" xr:uid="{05E5768B-2E46-467B-BFEE-FE3BF355B013}"/>
    <cellStyle name="40 % – uthevingsfarge 1 4 2 5" xfId="3677" xr:uid="{ECFC9A5A-1504-4A83-A920-802F5AF307A4}"/>
    <cellStyle name="40 % - uthevingsfarge 1 4 2 6" xfId="3897" xr:uid="{6F3E01F4-989B-495C-B17F-70187F791C2B}"/>
    <cellStyle name="40 % – uthevingsfarge 1 4 2 6" xfId="3830" xr:uid="{2AAAE414-656E-4862-BDE9-F07BEE6E0B29}"/>
    <cellStyle name="40 % - uthevingsfarge 1 4 3" xfId="1104" xr:uid="{6677F995-DB86-45E7-BFBC-A526C56CA586}"/>
    <cellStyle name="40 % – uthevingsfarge 1 4 3" xfId="1027" xr:uid="{658C087B-65FB-4236-AF75-0E1EDD9A8B6F}"/>
    <cellStyle name="40 % - uthevingsfarge 1 4 3 2" xfId="2583" xr:uid="{BF8B6760-F872-4276-8975-0E058AA8D11A}"/>
    <cellStyle name="40 % – uthevingsfarge 1 4 3 2" xfId="2466" xr:uid="{70C2C2D8-B8EE-4B36-81FA-EF089DA1ACF2}"/>
    <cellStyle name="40 % - uthevingsfarge 1 4 3 3" xfId="3568" xr:uid="{45DBA57D-B38D-4B4D-B6D5-3CD22DE26E97}"/>
    <cellStyle name="40 % – uthevingsfarge 1 4 3 3" xfId="3486" xr:uid="{C9EE2A21-7C2F-493E-8B8C-071511EEF020}"/>
    <cellStyle name="40 % - uthevingsfarge 1 4 3 4" xfId="3628" xr:uid="{D0E943B3-0567-493F-90BE-74EF3486F317}"/>
    <cellStyle name="40 % – uthevingsfarge 1 4 3 4" xfId="3639" xr:uid="{F5189616-0FD3-47F2-BC2E-4CCE3DDD1EC7}"/>
    <cellStyle name="40 % - uthevingsfarge 1 4 3 5" xfId="3430" xr:uid="{7C4BCFA0-F1E4-457B-84E7-8E26A10CB08C}"/>
    <cellStyle name="40 % – uthevingsfarge 1 4 3 5" xfId="3761" xr:uid="{41917E32-6AA5-4240-9DF9-52FF5775ED0A}"/>
    <cellStyle name="40 % - uthevingsfarge 1 4 4" xfId="2676" xr:uid="{532F1A4E-E4E5-4B7F-BDE7-DFC3224E6127}"/>
    <cellStyle name="40 % – uthevingsfarge 1 4 4" xfId="2515" xr:uid="{586CD544-AD31-4194-8984-F3DE2F5B3334}"/>
    <cellStyle name="40 % - uthevingsfarge 1 4 5" xfId="2774" xr:uid="{165961FB-FEEC-4D98-8D69-6ABA340DA0A2}"/>
    <cellStyle name="40 % – uthevingsfarge 1 4 5" xfId="2693" xr:uid="{42B7A644-F1AF-4CF6-B2BA-B4BAA507607C}"/>
    <cellStyle name="40 % - uthevingsfarge 1 4 6" xfId="2775" xr:uid="{38C671D8-141D-4825-981A-3755EE9B5AA6}"/>
    <cellStyle name="40 % – uthevingsfarge 1 4 6" xfId="2752" xr:uid="{5D366D5F-7F3E-43A6-ADF8-9A63F6C2EE6F}"/>
    <cellStyle name="40 % - uthevingsfarge 1 4 7" xfId="2918" xr:uid="{B8681B2B-C75F-4DF6-A834-5CC5BCC810A6}"/>
    <cellStyle name="40 % – uthevingsfarge 1 4 7" xfId="2852" xr:uid="{6669FF3C-4195-4FFF-AB99-8B4D84FC16D6}"/>
    <cellStyle name="40 % - uthevingsfarge 1 4 8" xfId="3011" xr:uid="{ED24AC04-66DC-44EE-8965-15ABF51E5F76}"/>
    <cellStyle name="40 % – uthevingsfarge 1 4 8" xfId="2942" xr:uid="{B06581CC-DE58-44A7-B5E7-5FA9B2E21E9F}"/>
    <cellStyle name="40 % - uthevingsfarge 1 4 9" xfId="3049" xr:uid="{04182907-1E73-41FB-9DDB-12A1585604D6}"/>
    <cellStyle name="40 % – uthevingsfarge 1 4 9" xfId="2957" xr:uid="{0E5E8BD9-C8A4-4AE8-A597-87A2417F62BF}"/>
    <cellStyle name="40 % – uthevingsfarge 1 5" xfId="102" xr:uid="{00000000-0005-0000-0000-00007F000000}"/>
    <cellStyle name="40 % – uthevingsfarge 1 5 2" xfId="612" xr:uid="{77D85356-5A1F-4508-82EE-4D130332FB95}"/>
    <cellStyle name="40 % – uthevingsfarge 1 5 2 2" xfId="1429" xr:uid="{D88E30DE-6946-4862-83CE-9364EE77BE3B}"/>
    <cellStyle name="40 % – uthevingsfarge 1 5 2 3" xfId="2150" xr:uid="{96D703DE-A5EA-49B3-815D-661032ADFF9D}"/>
    <cellStyle name="40 % – uthevingsfarge 1 5 3" xfId="1021" xr:uid="{F1CA43F3-4EC8-4DD3-9530-B2306AFD08AF}"/>
    <cellStyle name="40 % – uthevingsfarge 1 5 4" xfId="1851" xr:uid="{24695FC5-A8CE-4AF8-80C2-3B8657DDADF5}"/>
    <cellStyle name="40 % – uthevingsfarge 1 6" xfId="106" xr:uid="{00000000-0005-0000-0000-000080000000}"/>
    <cellStyle name="40 % – uthevingsfarge 1 6 2" xfId="616" xr:uid="{1512282A-5397-4A03-85C3-17E16E20982D}"/>
    <cellStyle name="40 % – uthevingsfarge 1 6 2 2" xfId="1433" xr:uid="{E919E846-97CC-4588-B411-271F5140E298}"/>
    <cellStyle name="40 % – uthevingsfarge 1 6 2 3" xfId="2154" xr:uid="{2BB1EFC4-5C4D-42D7-8C3D-56C4B208C37B}"/>
    <cellStyle name="40 % – uthevingsfarge 1 6 3" xfId="1025" xr:uid="{DD667875-2F58-464E-8A1C-40CEE8EA53A8}"/>
    <cellStyle name="40 % – uthevingsfarge 1 6 4" xfId="1855" xr:uid="{B5BF8AC2-5F22-4707-B391-BE81B5641C47}"/>
    <cellStyle name="40 % – uthevingsfarge 1 7" xfId="305" xr:uid="{00000000-0005-0000-0000-000081000000}"/>
    <cellStyle name="40 % – uthevingsfarge 1 7 2" xfId="754" xr:uid="{29D15F02-9B9E-4297-9BCB-03A142451DD3}"/>
    <cellStyle name="40 % – uthevingsfarge 1 7 2 2" xfId="1570" xr:uid="{FC2D0FB3-6ABA-41A5-B81C-F93BE7176DE5}"/>
    <cellStyle name="40 % – uthevingsfarge 1 7 2 3" xfId="2334" xr:uid="{1C05ECAD-14E8-4134-8CAE-FAA841C0B0C3}"/>
    <cellStyle name="40 % – uthevingsfarge 1 7 3" xfId="1162" xr:uid="{98AA2BB9-658A-4A97-9A7A-9A0EC654226C}"/>
    <cellStyle name="40 % – uthevingsfarge 1 7 4" xfId="2028" xr:uid="{3A82C19A-7D0D-4DB8-B2EA-D54C165C1A25}"/>
    <cellStyle name="40 % – uthevingsfarge 1 8" xfId="483" xr:uid="{00000000-0005-0000-0000-0000E7010000}"/>
    <cellStyle name="40 % – uthevingsfarge 1 8 2" xfId="892" xr:uid="{AF9ED617-5988-4BE3-8044-0D83C63411D0}"/>
    <cellStyle name="40 % – uthevingsfarge 1 8 2 2" xfId="1708" xr:uid="{65545FE2-C8AB-4DCB-A56E-3F93458276A8}"/>
    <cellStyle name="40 % – uthevingsfarge 1 8 3" xfId="1300" xr:uid="{FF248BC5-2F00-485C-9A93-43FE766CCAD4}"/>
    <cellStyle name="40 % – uthevingsfarge 1 8 4" xfId="2211" xr:uid="{F756A660-BD85-4FB3-9706-F80827E91322}"/>
    <cellStyle name="40 % – uthevingsfarge 1 9" xfId="478" xr:uid="{00000000-0005-0000-0000-0000FB010000}"/>
    <cellStyle name="40 % – uthevingsfarge 1 9 2" xfId="887" xr:uid="{F1B59BF7-2F4E-4B1F-9821-3A3E74FD0948}"/>
    <cellStyle name="40 % – uthevingsfarge 1 9 2 2" xfId="1703" xr:uid="{87120EE1-7341-4BB7-B828-7E06DC746E9D}"/>
    <cellStyle name="40 % – uthevingsfarge 1 9 3" xfId="1295" xr:uid="{7C2DFF16-AE83-4FB6-B278-930181127699}"/>
    <cellStyle name="40 % – uthevingsfarge 1 9 4" xfId="2519" xr:uid="{310FD9B3-773E-408C-9698-52937D72A58D}"/>
    <cellStyle name="40 % – uthevingsfarge 2" xfId="32" builtinId="35" customBuiltin="1"/>
    <cellStyle name="40 % – uthevingsfarge 2 10" xfId="512" xr:uid="{00000000-0005-0000-0000-000008020000}"/>
    <cellStyle name="40 % – uthevingsfarge 2 10 2" xfId="921" xr:uid="{976B54EB-DFDC-47C7-B53D-274B29076AC4}"/>
    <cellStyle name="40 % – uthevingsfarge 2 10 2 2" xfId="1737" xr:uid="{EF8F86FF-8CBE-46FE-BD8F-E74C6605CA51}"/>
    <cellStyle name="40 % – uthevingsfarge 2 10 3" xfId="1329" xr:uid="{F0407319-5303-4D50-A4BC-9449555C1241}"/>
    <cellStyle name="40 % – uthevingsfarge 2 10 4" xfId="2544" xr:uid="{BFB943C2-CA17-45CB-8447-88F3733C9B15}"/>
    <cellStyle name="40 % – uthevingsfarge 2 11" xfId="525" xr:uid="{00000000-0005-0000-0000-000014020000}"/>
    <cellStyle name="40 % – uthevingsfarge 2 11 2" xfId="934" xr:uid="{F7813FD1-1802-402D-A870-08CDAAD81789}"/>
    <cellStyle name="40 % – uthevingsfarge 2 11 2 2" xfId="1750" xr:uid="{59349117-738D-45A9-8586-68632FE5D452}"/>
    <cellStyle name="40 % – uthevingsfarge 2 11 3" xfId="1342" xr:uid="{66C7CF41-757E-4716-8F9B-BE2DD3B13BBE}"/>
    <cellStyle name="40 % – uthevingsfarge 2 12" xfId="545" xr:uid="{97E78F0C-1A24-4FF9-B837-DABAB94EFF2B}"/>
    <cellStyle name="40 % – uthevingsfarge 2 12 2" xfId="954" xr:uid="{D5727872-A590-4AF8-80C9-AF3B61C026A9}"/>
    <cellStyle name="40 % – uthevingsfarge 2 12 2 2" xfId="1770" xr:uid="{F0D53EB1-7330-4376-BDEB-0F65D9AEA892}"/>
    <cellStyle name="40 % – uthevingsfarge 2 12 3" xfId="1362" xr:uid="{36B8C211-2F24-459E-8756-E8C1D56A2693}"/>
    <cellStyle name="40 % – uthevingsfarge 2 13" xfId="557" xr:uid="{A938FE22-3C38-4DE6-BC01-B57EB6518B50}"/>
    <cellStyle name="40 % – uthevingsfarge 2 13 2" xfId="1374" xr:uid="{66337102-D8B0-45C0-AE2E-F560B0B7FFC1}"/>
    <cellStyle name="40 % – uthevingsfarge 2 14" xfId="966" xr:uid="{ABEC918B-7349-430B-AA36-3F5AF51C9EE9}"/>
    <cellStyle name="40 % – uthevingsfarge 2 15" xfId="1889" xr:uid="{51862E2F-D5EE-40B1-AC8A-BA8771EA32DC}"/>
    <cellStyle name="40 % - uthevingsfarge 2 2" xfId="233" xr:uid="{00000000-0005-0000-0000-000083000000}"/>
    <cellStyle name="40 % – uthevingsfarge 2 2" xfId="62" xr:uid="{00000000-0005-0000-0000-000084000000}"/>
    <cellStyle name="40 % - uthevingsfarge 2 2 10" xfId="2862" xr:uid="{79FBC180-EB54-4FDF-9181-0CF26C5C5900}"/>
    <cellStyle name="40 % – uthevingsfarge 2 2 10" xfId="2207" xr:uid="{AB71D68E-ABBF-4279-9D7E-7F8AB0EC7693}"/>
    <cellStyle name="40 % - uthevingsfarge 2 2 11" xfId="1957" xr:uid="{77E21391-0300-446A-A722-672CA9D6F679}"/>
    <cellStyle name="40 % – uthevingsfarge 2 2 11" xfId="1811" xr:uid="{00B9108C-52C3-4BEA-903C-2904DB77DADC}"/>
    <cellStyle name="40 % - uthevingsfarge 2 2 12" xfId="3141" xr:uid="{107B84C4-DD91-400F-B12F-63800DD8993E}"/>
    <cellStyle name="40 % – uthevingsfarge 2 2 12" xfId="1792" xr:uid="{C8B2697D-803F-4D32-A540-91DBB66C6C58}"/>
    <cellStyle name="40 % - uthevingsfarge 2 2 13" xfId="3332" xr:uid="{0E53C516-717B-4636-A127-684140141BC0}"/>
    <cellStyle name="40 % – uthevingsfarge 2 2 13" xfId="3270" xr:uid="{C9CF0E1F-320E-4B40-BE04-79AEB11FE63F}"/>
    <cellStyle name="40 % - uthevingsfarge 2 2 14" xfId="3541" xr:uid="{2CABF76A-C898-4B23-A98E-3E0C07331254}"/>
    <cellStyle name="40 % – uthevingsfarge 2 2 14" xfId="3748" xr:uid="{EFCAC1F2-D743-4D9D-95E6-ACBC0B2059FE}"/>
    <cellStyle name="40 % - uthevingsfarge 2 2 2" xfId="261" xr:uid="{00000000-0005-0000-0000-000085000000}"/>
    <cellStyle name="40 % – uthevingsfarge 2 2 2" xfId="174" xr:uid="{00000000-0005-0000-0000-000086000000}"/>
    <cellStyle name="40 % - uthevingsfarge 2 2 2 10" xfId="1985" xr:uid="{9463DCA8-2705-430C-96A4-3B5C9AB5C430}"/>
    <cellStyle name="40 % – uthevingsfarge 2 2 2 10" xfId="1914" xr:uid="{48315C0A-4D91-4510-A267-D25AABA112E3}"/>
    <cellStyle name="40 % - uthevingsfarge 2 2 2 11" xfId="3166" xr:uid="{DE7093DD-E8C7-4D81-B118-41CFC4C6F5F7}"/>
    <cellStyle name="40 % – uthevingsfarge 2 2 2 11" xfId="3105" xr:uid="{3BD7EA25-F332-4F8E-8187-74604774D720}"/>
    <cellStyle name="40 % - uthevingsfarge 2 2 2 12" xfId="3228" xr:uid="{C575AA37-E7B7-4449-A974-0C7F3B7CB2C6}"/>
    <cellStyle name="40 % – uthevingsfarge 2 2 2 12" xfId="3075" xr:uid="{BD54E618-05AD-44F8-99A8-66AE9CB21794}"/>
    <cellStyle name="40 % - uthevingsfarge 2 2 2 13" xfId="3611" xr:uid="{BEE58E6C-E6B4-4BF9-8CA8-4534F1D51C2A}"/>
    <cellStyle name="40 % – uthevingsfarge 2 2 2 13" xfId="2019" xr:uid="{4E54B46B-D37A-4B51-8775-841FBB898291}"/>
    <cellStyle name="40 % - uthevingsfarge 2 2 2 2" xfId="712" xr:uid="{9719614C-1B6C-4CCF-8051-54162C165BFE}"/>
    <cellStyle name="40 % – uthevingsfarge 2 2 2 2" xfId="649" xr:uid="{71AF46A0-9538-4057-94D5-86BF822A8834}"/>
    <cellStyle name="40 % - uthevingsfarge 2 2 2 2 2" xfId="1528" xr:uid="{87093805-CC7E-4BD2-93D7-FBB3C33BF6A0}"/>
    <cellStyle name="40 % – uthevingsfarge 2 2 2 2 2" xfId="1465" xr:uid="{AB21AC40-AFE2-4B95-9547-C4341188DD92}"/>
    <cellStyle name="40 % - uthevingsfarge 2 2 2 2 3" xfId="2291" xr:uid="{00182397-106D-47A5-83FB-4762B88581F0}"/>
    <cellStyle name="40 % – uthevingsfarge 2 2 2 2 3" xfId="2218" xr:uid="{6B4329D0-2C56-437E-9B36-C147A67CB3C1}"/>
    <cellStyle name="40 % - uthevingsfarge 2 2 2 2 4" xfId="3390" xr:uid="{0F78176F-109F-42DE-A803-15DA68323410}"/>
    <cellStyle name="40 % – uthevingsfarge 2 2 2 2 4" xfId="3334" xr:uid="{F837B867-FBA9-473A-8585-C0829AEB23AA}"/>
    <cellStyle name="40 % - uthevingsfarge 2 2 2 2 5" xfId="3327" xr:uid="{3CE492E2-9DFE-4E5D-A3D2-0FAA664D0CDC}"/>
    <cellStyle name="40 % – uthevingsfarge 2 2 2 2 5" xfId="3719" xr:uid="{36A55AE1-03E4-49B9-B6B7-41548B963B47}"/>
    <cellStyle name="40 % - uthevingsfarge 2 2 2 2 6" xfId="3774" xr:uid="{DD84D00A-0DA4-4FE8-B329-06C24FB15C4D}"/>
    <cellStyle name="40 % – uthevingsfarge 2 2 2 2 6" xfId="3855" xr:uid="{81CFD27B-746C-4BB4-94AB-E75FAEB445E3}"/>
    <cellStyle name="40 % - uthevingsfarge 2 2 2 3" xfId="1120" xr:uid="{1188AAB7-6EE9-4C41-B502-6A9BEB10F7CC}"/>
    <cellStyle name="40 % – uthevingsfarge 2 2 2 3" xfId="1057" xr:uid="{277AC4E6-BB70-4D04-95E8-17074E3663B5}"/>
    <cellStyle name="40 % - uthevingsfarge 2 2 2 3 2" xfId="2598" xr:uid="{EA6A33BB-CC0C-445A-9A0C-295B05E69B48}"/>
    <cellStyle name="40 % – uthevingsfarge 2 2 2 3 2" xfId="2526" xr:uid="{813080F1-0472-41EC-8F48-17B091044CE2}"/>
    <cellStyle name="40 % - uthevingsfarge 2 2 2 3 3" xfId="3582" xr:uid="{C49F7369-00A7-45F4-BE1A-E6380FA17F4A}"/>
    <cellStyle name="40 % – uthevingsfarge 2 2 2 3 3" xfId="3524" xr:uid="{91CB9B59-452B-42A1-AF39-170EF434CB6E}"/>
    <cellStyle name="40 % - uthevingsfarge 2 2 2 3 4" xfId="3552" xr:uid="{DF428208-BAED-4DC1-B5E2-00019F5AC285}"/>
    <cellStyle name="40 % – uthevingsfarge 2 2 2 3 4" xfId="3725" xr:uid="{E8DD45E6-57FC-4CC1-9F9C-93636F4D916D}"/>
    <cellStyle name="40 % - uthevingsfarge 2 2 2 3 5" xfId="3313" xr:uid="{F23F23EE-A2A2-4E24-99CF-4A132809C7D4}"/>
    <cellStyle name="40 % – uthevingsfarge 2 2 2 3 5" xfId="3860" xr:uid="{A472E439-815F-4256-A4A6-55EC378B1C3A}"/>
    <cellStyle name="40 % - uthevingsfarge 2 2 2 4" xfId="2548" xr:uid="{E1417C3A-4DC8-479B-B407-75F1F59BC44A}"/>
    <cellStyle name="40 % – uthevingsfarge 2 2 2 4" xfId="2667" xr:uid="{A20985FB-907C-4E39-9437-420AB84A29DC}"/>
    <cellStyle name="40 % - uthevingsfarge 2 2 2 5" xfId="2517" xr:uid="{8335277E-A653-4D39-95C8-8D842A4C55AB}"/>
    <cellStyle name="40 % – uthevingsfarge 2 2 2 5" xfId="2766" xr:uid="{41A46A35-18BA-4807-B186-38AD33BB230C}"/>
    <cellStyle name="40 % - uthevingsfarge 2 2 2 6" xfId="2744" xr:uid="{EBB993FC-4ECE-4E2B-B162-4247D5C16854}"/>
    <cellStyle name="40 % – uthevingsfarge 2 2 2 6" xfId="2858" xr:uid="{C751DFE2-902D-41D0-AB96-750C794ED75B}"/>
    <cellStyle name="40 % - uthevingsfarge 2 2 2 7" xfId="2946" xr:uid="{A8B52E64-54E5-4699-BC47-3296EF0464B8}"/>
    <cellStyle name="40 % – uthevingsfarge 2 2 2 7" xfId="2848" xr:uid="{DEFBF007-D26A-4258-B3E8-6AFB49D206EE}"/>
    <cellStyle name="40 % - uthevingsfarge 2 2 2 8" xfId="3000" xr:uid="{8AA8A539-CAE1-4E3C-894E-D99CF732C035}"/>
    <cellStyle name="40 % – uthevingsfarge 2 2 2 8" xfId="2975" xr:uid="{E98BEF5C-EFF8-4F7C-8AA2-C50A0453D6C4}"/>
    <cellStyle name="40 % - uthevingsfarge 2 2 2 9" xfId="3007" xr:uid="{FDCCD30C-529D-4D50-B946-6FDD2C7CE9BB}"/>
    <cellStyle name="40 % – uthevingsfarge 2 2 2 9" xfId="2524" xr:uid="{DFFCB79C-FD1C-451C-8122-0F069957F4FA}"/>
    <cellStyle name="40 % - uthevingsfarge 2 2 3" xfId="686" xr:uid="{B1B0F0E2-3BA9-4090-85C4-4F4C2364F534}"/>
    <cellStyle name="40 % – uthevingsfarge 2 2 3" xfId="320" xr:uid="{00000000-0005-0000-0000-000087000000}"/>
    <cellStyle name="40 % - uthevingsfarge 2 2 3 2" xfId="1502" xr:uid="{FB5CB02C-FC02-42AB-B922-991481A3514C}"/>
    <cellStyle name="40 % – uthevingsfarge 2 2 3 2" xfId="769" xr:uid="{72212377-5569-48D5-B9C6-4203947010E1}"/>
    <cellStyle name="40 % – uthevingsfarge 2 2 3 2 2" xfId="1585" xr:uid="{55FAF03A-9358-487C-BC0D-CECA5D15164D}"/>
    <cellStyle name="40 % – uthevingsfarge 2 2 3 2 3" xfId="2349" xr:uid="{C288C993-2092-4FF7-A229-517012D3714B}"/>
    <cellStyle name="40 % - uthevingsfarge 2 2 3 3" xfId="2264" xr:uid="{8E7B74D2-B6C7-42B5-82A2-7FFBC0FCE8D0}"/>
    <cellStyle name="40 % – uthevingsfarge 2 2 3 3" xfId="1177" xr:uid="{8AE3C6BC-510E-4B10-B30F-EA42E2B72D9D}"/>
    <cellStyle name="40 % - uthevingsfarge 2 2 3 4" xfId="3363" xr:uid="{3B69156A-F7E5-4BA7-B52B-63012CE8216F}"/>
    <cellStyle name="40 % – uthevingsfarge 2 2 3 4" xfId="2043" xr:uid="{9DD7E62E-A919-4AA0-9F70-5F599FBC0C02}"/>
    <cellStyle name="40 % - uthevingsfarge 2 2 3 5" xfId="3763" xr:uid="{0AC5CBDB-E6D5-4478-AEF4-CF124AE7B39C}"/>
    <cellStyle name="40 % – uthevingsfarge 2 2 3 5" xfId="3214" xr:uid="{DB3BFF61-D4DB-4545-AA02-BA852409EA40}"/>
    <cellStyle name="40 % - uthevingsfarge 2 2 3 6" xfId="3879" xr:uid="{168A6F21-86F3-4D50-8C0B-9863CA11290B}"/>
    <cellStyle name="40 % – uthevingsfarge 2 2 3 6" xfId="3324" xr:uid="{8C27F798-8D6F-45E4-8592-A0CED7AA7B3D}"/>
    <cellStyle name="40 % – uthevingsfarge 2 2 3 7" xfId="3289" xr:uid="{3CA89ED1-C3D2-472D-99FD-414629C70541}"/>
    <cellStyle name="40 % - uthevingsfarge 2 2 4" xfId="1094" xr:uid="{BEE44186-AAB6-43D7-BF97-A9782446F032}"/>
    <cellStyle name="40 % – uthevingsfarge 2 2 4" xfId="308" xr:uid="{00000000-0005-0000-0000-000088000000}"/>
    <cellStyle name="40 % - uthevingsfarge 2 2 4 2" xfId="2571" xr:uid="{1AF86D9D-7990-4794-A411-90CD0F9AC1F3}"/>
    <cellStyle name="40 % – uthevingsfarge 2 2 4 2" xfId="757" xr:uid="{620C539E-9FFB-42F3-9186-0F068B24AB63}"/>
    <cellStyle name="40 % – uthevingsfarge 2 2 4 2 2" xfId="1573" xr:uid="{6C040B84-5D38-4A65-A769-8E5225212E26}"/>
    <cellStyle name="40 % – uthevingsfarge 2 2 4 2 3" xfId="2337" xr:uid="{2672067A-1C1A-4D12-8B4E-D249985AE56A}"/>
    <cellStyle name="40 % - uthevingsfarge 2 2 4 3" xfId="3557" xr:uid="{4CE1BA3E-6192-406B-B994-9D1DB107F29C}"/>
    <cellStyle name="40 % – uthevingsfarge 2 2 4 3" xfId="1165" xr:uid="{D0BA31BA-CBCE-459A-ABA1-5D5E2BEA0925}"/>
    <cellStyle name="40 % - uthevingsfarge 2 2 4 4" xfId="3084" xr:uid="{51FFA8D4-729A-4210-9CA2-059C687FAF87}"/>
    <cellStyle name="40 % – uthevingsfarge 2 2 4 4" xfId="2031" xr:uid="{FCC70D0B-5DE2-4BA8-ABE9-4CC8A547564E}"/>
    <cellStyle name="40 % - uthevingsfarge 2 2 4 5" xfId="3252" xr:uid="{285CAB58-F28F-4D54-9C32-417808C34D27}"/>
    <cellStyle name="40 % – uthevingsfarge 2 2 4 5" xfId="3203" xr:uid="{D2EBD1DB-B5D1-44D5-85B1-5B350F5D3D2F}"/>
    <cellStyle name="40 % – uthevingsfarge 2 2 4 6" xfId="3749" xr:uid="{799377C4-145A-48BD-93FD-9194A1463193}"/>
    <cellStyle name="40 % – uthevingsfarge 2 2 4 7" xfId="3870" xr:uid="{B0AE47D4-A5A8-4EB4-9A8F-19B09476AC7F}"/>
    <cellStyle name="40 % - uthevingsfarge 2 2 5" xfId="2621" xr:uid="{A7672146-1771-4CAB-A4E1-943E1621BF43}"/>
    <cellStyle name="40 % – uthevingsfarge 2 2 5" xfId="312" xr:uid="{00000000-0005-0000-0000-000089000000}"/>
    <cellStyle name="40 % – uthevingsfarge 2 2 5 2" xfId="761" xr:uid="{51DF96A3-7A8E-4D47-ADB7-035D052857C1}"/>
    <cellStyle name="40 % – uthevingsfarge 2 2 5 2 2" xfId="1577" xr:uid="{14A26DC7-EB46-42D6-B516-A3801A35B1C9}"/>
    <cellStyle name="40 % – uthevingsfarge 2 2 5 2 3" xfId="2341" xr:uid="{D8E13539-6210-4CE7-ACF3-53DCB663C3D1}"/>
    <cellStyle name="40 % – uthevingsfarge 2 2 5 3" xfId="1169" xr:uid="{EF288DC3-0ECA-411F-9514-471F96F687DB}"/>
    <cellStyle name="40 % – uthevingsfarge 2 2 5 4" xfId="2035" xr:uid="{79BFD116-624F-4183-B8E8-A8EA2F71657F}"/>
    <cellStyle name="40 % - uthevingsfarge 2 2 6" xfId="2726" xr:uid="{1B8AF666-A587-4FE4-8301-BE2D6D6D8450}"/>
    <cellStyle name="40 % – uthevingsfarge 2 2 6" xfId="572" xr:uid="{3E7B3D58-67AF-431F-9959-23A1008C2E45}"/>
    <cellStyle name="40 % – uthevingsfarge 2 2 6 2" xfId="1389" xr:uid="{8C7BC769-57A0-4191-A487-F0B9BFCF344A}"/>
    <cellStyle name="40 % – uthevingsfarge 2 2 6 3" xfId="2110" xr:uid="{7449FEDF-D025-4422-8EFE-687D69DEB5CC}"/>
    <cellStyle name="40 % - uthevingsfarge 2 2 7" xfId="2879" xr:uid="{A6E1E08C-3DC3-4C4A-AD7C-E25BB8B3F64F}"/>
    <cellStyle name="40 % – uthevingsfarge 2 2 7" xfId="981" xr:uid="{D2FA80CE-4DE6-4515-A9D2-9C88454FA19E}"/>
    <cellStyle name="40 % – uthevingsfarge 2 2 7 2" xfId="2421" xr:uid="{B7C3EF19-72AD-4F99-802B-C57954C83AA2}"/>
    <cellStyle name="40 % - uthevingsfarge 2 2 8" xfId="2953" xr:uid="{132B79AA-70BE-459B-8F07-42398702A572}"/>
    <cellStyle name="40 % – uthevingsfarge 2 2 8" xfId="2629" xr:uid="{EB186140-6748-4E0F-B5DB-57B5A70DBBE8}"/>
    <cellStyle name="40 % - uthevingsfarge 2 2 9" xfId="2665" xr:uid="{1AEA7C76-58D1-4674-A207-8AF372BDDCE7}"/>
    <cellStyle name="40 % – uthevingsfarge 2 2 9" xfId="2733" xr:uid="{FA4950F4-5E78-4231-9329-01D28AE65664}"/>
    <cellStyle name="40 % - uthevingsfarge 2 3" xfId="274" xr:uid="{00000000-0005-0000-0000-00008A000000}"/>
    <cellStyle name="40 % – uthevingsfarge 2 3" xfId="82" xr:uid="{00000000-0005-0000-0000-00008B000000}"/>
    <cellStyle name="40 % - uthevingsfarge 2 3 10" xfId="1998" xr:uid="{D2075FB1-EA64-4BB5-83D3-293C9A9FD07A}"/>
    <cellStyle name="40 % – uthevingsfarge 2 3 10" xfId="2988" xr:uid="{764341AA-BE12-462F-82BA-CB6DE5C6971E}"/>
    <cellStyle name="40 % - uthevingsfarge 2 3 11" xfId="3179" xr:uid="{615FB155-6C8D-4890-A474-EC3421C63A38}"/>
    <cellStyle name="40 % – uthevingsfarge 2 3 11" xfId="1831" xr:uid="{4567267B-2418-4AEC-8BA1-9ECF63C7F8BF}"/>
    <cellStyle name="40 % - uthevingsfarge 2 3 12" xfId="3476" xr:uid="{26A5DB99-E1F4-4D70-B411-515EFA0F4872}"/>
    <cellStyle name="40 % – uthevingsfarge 2 3 12" xfId="2395" xr:uid="{72E00C4A-3DC6-46CE-94BF-9494C52A678D}"/>
    <cellStyle name="40 % - uthevingsfarge 2 3 13" xfId="3696" xr:uid="{17056AC0-D089-49E1-ADDE-2EB1622CBAB3}"/>
    <cellStyle name="40 % – uthevingsfarge 2 3 13" xfId="3271" xr:uid="{2ACAF28A-0055-4190-B796-8D7312F729BB}"/>
    <cellStyle name="40 % – uthevingsfarge 2 3 14" xfId="3505" xr:uid="{652557F7-35B9-4675-BE63-ACB6426C1C61}"/>
    <cellStyle name="40 % - uthevingsfarge 2 3 2" xfId="725" xr:uid="{A9386BEC-833F-4744-A268-F2D5DD93D595}"/>
    <cellStyle name="40 % – uthevingsfarge 2 3 2" xfId="194" xr:uid="{00000000-0005-0000-0000-00008C000000}"/>
    <cellStyle name="40 % - uthevingsfarge 2 3 2 2" xfId="1541" xr:uid="{45DB7B6C-1EC2-4AA1-AC2B-272E5E3FD019}"/>
    <cellStyle name="40 % – uthevingsfarge 2 3 2 2" xfId="669" xr:uid="{859335F7-D5E9-48E8-BDD1-E9C11AE65A01}"/>
    <cellStyle name="40 % – uthevingsfarge 2 3 2 2 2" xfId="1485" xr:uid="{388B69FF-F147-4CD9-85FF-27B557D6B412}"/>
    <cellStyle name="40 % – uthevingsfarge 2 3 2 2 3" xfId="2238" xr:uid="{86C4D4FB-FDD1-4DAB-AE49-56CC90601DD9}"/>
    <cellStyle name="40 % - uthevingsfarge 2 3 2 3" xfId="2304" xr:uid="{5BC212AC-7B3B-4BCA-9808-9632FFCB400C}"/>
    <cellStyle name="40 % – uthevingsfarge 2 3 2 3" xfId="1077" xr:uid="{8E9085FF-187D-416D-B928-968F51FA40DB}"/>
    <cellStyle name="40 % - uthevingsfarge 2 3 2 4" xfId="3403" xr:uid="{AA070089-902D-485E-BED2-27BE3F6C9485}"/>
    <cellStyle name="40 % – uthevingsfarge 2 3 2 4" xfId="1934" xr:uid="{2D6C91F9-7794-4427-8FCE-9D016BE30C94}"/>
    <cellStyle name="40 % - uthevingsfarge 2 3 2 5" xfId="3661" xr:uid="{1D8CA2A4-BEE4-4298-AD0F-D17324672183}"/>
    <cellStyle name="40 % – uthevingsfarge 2 3 2 5" xfId="3124" xr:uid="{328AD3F0-4246-4D90-870B-288AA73AA49E}"/>
    <cellStyle name="40 % - uthevingsfarge 2 3 2 6" xfId="3088" xr:uid="{214A74AE-2A6C-40C5-BF15-5B8ABF860786}"/>
    <cellStyle name="40 % – uthevingsfarge 2 3 2 6" xfId="3337" xr:uid="{00DA709A-7319-4C38-9065-4E2B792CC76B}"/>
    <cellStyle name="40 % – uthevingsfarge 2 3 2 7" xfId="3619" xr:uid="{0A92A6D1-88DF-4CEE-A21E-E8E69CAA4898}"/>
    <cellStyle name="40 % - uthevingsfarge 2 3 3" xfId="1133" xr:uid="{F2D7A359-5178-4CDA-AA60-03B707A03E9B}"/>
    <cellStyle name="40 % – uthevingsfarge 2 3 3" xfId="592" xr:uid="{BD781DD8-218A-472E-B4D7-F13B761D7F2B}"/>
    <cellStyle name="40 % - uthevingsfarge 2 3 3 2" xfId="2611" xr:uid="{46D286C0-7D67-4EB8-B9F1-140662640503}"/>
    <cellStyle name="40 % – uthevingsfarge 2 3 3 2" xfId="1409" xr:uid="{D9EA7427-F016-471E-BC33-5562A0275CE4}"/>
    <cellStyle name="40 % - uthevingsfarge 2 3 3 3" xfId="3595" xr:uid="{A982BEBD-4213-4E75-82A5-D7DB754F6B25}"/>
    <cellStyle name="40 % – uthevingsfarge 2 3 3 3" xfId="2130" xr:uid="{B8647458-B6AE-4140-BA8C-96B0A188C82D}"/>
    <cellStyle name="40 % - uthevingsfarge 2 3 3 4" xfId="3808" xr:uid="{56791733-C013-4724-AFA7-47529AC49539}"/>
    <cellStyle name="40 % – uthevingsfarge 2 3 3 4" xfId="3275" xr:uid="{9CF1362B-1648-400E-A317-4BD52562B576}"/>
    <cellStyle name="40 % - uthevingsfarge 2 3 3 5" xfId="3906" xr:uid="{FAEED15D-CA6A-48F8-91FA-1675B89E3697}"/>
    <cellStyle name="40 % – uthevingsfarge 2 3 3 5" xfId="3660" xr:uid="{9265DFDF-ACB7-4D66-BC22-56FCEF8AC581}"/>
    <cellStyle name="40 % – uthevingsfarge 2 3 3 6" xfId="3512" xr:uid="{D3022AB9-3119-40BB-8039-177F2564B93A}"/>
    <cellStyle name="40 % - uthevingsfarge 2 3 4" xfId="2459" xr:uid="{94C7C84B-0A0B-41AE-A013-8366AB8DFB58}"/>
    <cellStyle name="40 % – uthevingsfarge 2 3 4" xfId="1001" xr:uid="{F3FB6D92-45F6-4CF1-A073-FD2BD65EC00F}"/>
    <cellStyle name="40 % – uthevingsfarge 2 3 4 2" xfId="2441" xr:uid="{4CEBDECF-C3D4-4C33-9289-CD644EDA4ED8}"/>
    <cellStyle name="40 % - uthevingsfarge 2 3 5" xfId="2188" xr:uid="{313F1E69-5CFC-4685-9976-48743345ED5A}"/>
    <cellStyle name="40 % – uthevingsfarge 2 3 5" xfId="2179" xr:uid="{653428F5-CA9B-4CDB-A787-59591D08744C}"/>
    <cellStyle name="40 % - uthevingsfarge 2 3 6" xfId="2711" xr:uid="{B74345E7-9D28-43DC-A09D-A67FA250CFFD}"/>
    <cellStyle name="40 % – uthevingsfarge 2 3 6" xfId="2581" xr:uid="{A1977592-2088-4844-A3B7-4028D0EEB9DF}"/>
    <cellStyle name="40 % - uthevingsfarge 2 3 7" xfId="2747" xr:uid="{E863434A-4CFF-4E13-B374-398EDDD755EA}"/>
    <cellStyle name="40 % – uthevingsfarge 2 3 7" xfId="2808" xr:uid="{D5803A4A-51DA-4FDB-AE6D-A1C2352F3BDC}"/>
    <cellStyle name="40 % - uthevingsfarge 2 3 8" xfId="2792" xr:uid="{00D32FCA-B599-4905-95E5-28A58E102A01}"/>
    <cellStyle name="40 % – uthevingsfarge 2 3 8" xfId="2428" xr:uid="{5FDE3B6A-643D-4822-AB30-A4764CA46781}"/>
    <cellStyle name="40 % - uthevingsfarge 2 3 9" xfId="2845" xr:uid="{E44AC23E-559E-4C2C-A9A9-7EF53CE3F7CD}"/>
    <cellStyle name="40 % – uthevingsfarge 2 3 9" xfId="2732" xr:uid="{FAA760C0-65E8-4597-A20F-5E7A5B53D1D3}"/>
    <cellStyle name="40 % - uthevingsfarge 2 4" xfId="247" xr:uid="{00000000-0005-0000-0000-00008D000000}"/>
    <cellStyle name="40 % – uthevingsfarge 2 4" xfId="111" xr:uid="{00000000-0005-0000-0000-00008E000000}"/>
    <cellStyle name="40 % - uthevingsfarge 2 4 10" xfId="1971" xr:uid="{818A7CC6-0600-46D0-8859-C90F384A11A5}"/>
    <cellStyle name="40 % – uthevingsfarge 2 4 10" xfId="1860" xr:uid="{DED2F9F6-1180-4028-9CFF-E969EF5C7853}"/>
    <cellStyle name="40 % - uthevingsfarge 2 4 11" xfId="3154" xr:uid="{FED4993B-6FFB-4C4E-93B2-BF2EBCC27D54}"/>
    <cellStyle name="40 % – uthevingsfarge 2 4 11" xfId="3069" xr:uid="{938E3D56-E10C-405B-A4EB-506207ABF18E}"/>
    <cellStyle name="40 % - uthevingsfarge 2 4 12" xfId="3415" xr:uid="{287B6E85-5E45-4497-8309-9A58E1B3F255}"/>
    <cellStyle name="40 % – uthevingsfarge 2 4 12" xfId="1952" xr:uid="{946793D7-8431-4143-8389-EE7DAD81E3D2}"/>
    <cellStyle name="40 % - uthevingsfarge 2 4 13" xfId="3480" xr:uid="{DE33B645-EC66-4E74-B8B7-A82BA54D5613}"/>
    <cellStyle name="40 % – uthevingsfarge 2 4 13" xfId="3150" xr:uid="{B9CD1E16-C05D-4ED1-BF8C-01B7A5B1ADFD}"/>
    <cellStyle name="40 % - uthevingsfarge 2 4 2" xfId="698" xr:uid="{7C2E3049-1D30-4112-8788-577C145C9D57}"/>
    <cellStyle name="40 % – uthevingsfarge 2 4 2" xfId="621" xr:uid="{D451511A-7694-42FC-8BCB-745967A366E6}"/>
    <cellStyle name="40 % - uthevingsfarge 2 4 2 2" xfId="1514" xr:uid="{13C159FE-8A9C-44F1-82A2-24B73D24D003}"/>
    <cellStyle name="40 % – uthevingsfarge 2 4 2 2" xfId="1438" xr:uid="{3A96AEFF-6EC2-41C8-ACD6-A86DA1811882}"/>
    <cellStyle name="40 % - uthevingsfarge 2 4 2 3" xfId="2277" xr:uid="{98DF1E9A-A3C4-45D1-8F3C-B685EF08F0C0}"/>
    <cellStyle name="40 % – uthevingsfarge 2 4 2 3" xfId="2159" xr:uid="{6CA4E771-1726-419C-8ECC-76E9365C3F32}"/>
    <cellStyle name="40 % - uthevingsfarge 2 4 2 4" xfId="3376" xr:uid="{11C8EE41-032A-4B52-B804-6B6EDEAC2E92}"/>
    <cellStyle name="40 % – uthevingsfarge 2 4 2 4" xfId="3298" xr:uid="{09630384-EC5A-433A-BBC8-16E38D88A8E5}"/>
    <cellStyle name="40 % - uthevingsfarge 2 4 2 5" xfId="3785" xr:uid="{83FD3C03-6860-4B91-9A2A-FEBFEF8861D1}"/>
    <cellStyle name="40 % – uthevingsfarge 2 4 2 5" xfId="3481" xr:uid="{985B9480-83A8-48C6-959A-ACAE2A6A2A69}"/>
    <cellStyle name="40 % - uthevingsfarge 2 4 2 6" xfId="3894" xr:uid="{5D78BE31-8C74-434D-B245-B8E3CB9FB504}"/>
    <cellStyle name="40 % – uthevingsfarge 2 4 2 6" xfId="3615" xr:uid="{DEAF7FF2-BEEB-4254-BB4B-9EB5560C02B1}"/>
    <cellStyle name="40 % - uthevingsfarge 2 4 3" xfId="1106" xr:uid="{BC683062-7763-47B8-9D8D-FBE8B9F1E36A}"/>
    <cellStyle name="40 % – uthevingsfarge 2 4 3" xfId="1030" xr:uid="{B20D54CE-1428-45D7-8655-65A27223906B}"/>
    <cellStyle name="40 % - uthevingsfarge 2 4 3 2" xfId="2585" xr:uid="{97C58438-F789-4AFC-9713-2356155C0D04}"/>
    <cellStyle name="40 % – uthevingsfarge 2 4 3 2" xfId="2469" xr:uid="{0F969854-7E8A-41B0-8D6C-0DF4C44EB4B0}"/>
    <cellStyle name="40 % - uthevingsfarge 2 4 3 3" xfId="3570" xr:uid="{830E5DE6-E1EE-4CFB-88A4-5F4495272FA8}"/>
    <cellStyle name="40 % – uthevingsfarge 2 4 3 3" xfId="3489" xr:uid="{AE3977DE-9930-4102-BE17-4E56074BC9AE}"/>
    <cellStyle name="40 % - uthevingsfarge 2 4 3 4" xfId="3727" xr:uid="{7770009C-8828-442A-BA7E-81E77FD22625}"/>
    <cellStyle name="40 % – uthevingsfarge 2 4 3 4" xfId="3359" xr:uid="{896A2202-E69D-472D-92D4-EDA441AA2B56}"/>
    <cellStyle name="40 % - uthevingsfarge 2 4 3 5" xfId="3862" xr:uid="{61086238-1941-4AC7-B452-155E57319BF8}"/>
    <cellStyle name="40 % – uthevingsfarge 2 4 3 5" xfId="3778" xr:uid="{C7B12655-AD10-406D-A85F-3E9D56772021}"/>
    <cellStyle name="40 % - uthevingsfarge 2 4 4" xfId="2554" xr:uid="{8D1F00E5-7433-4BC7-B2C2-5745E0EBEA9D}"/>
    <cellStyle name="40 % – uthevingsfarge 2 4 4" xfId="2539" xr:uid="{20253F19-72EA-4205-8998-F7E2594B4A39}"/>
    <cellStyle name="40 % - uthevingsfarge 2 4 5" xfId="2464" xr:uid="{2A29171A-E629-4D13-B8C8-31B13E58FBEC}"/>
    <cellStyle name="40 % – uthevingsfarge 2 4 5" xfId="2658" xr:uid="{0D3C1E81-B435-4819-931B-4DC7F438AEE6}"/>
    <cellStyle name="40 % - uthevingsfarge 2 4 6" xfId="2840" xr:uid="{80799B66-9072-46A9-9D71-22C9D171B426}"/>
    <cellStyle name="40 % – uthevingsfarge 2 4 6" xfId="2801" xr:uid="{CE2CEBD7-F757-48B2-9440-A317B26236E9}"/>
    <cellStyle name="40 % - uthevingsfarge 2 4 7" xfId="2455" xr:uid="{6812859C-75BF-44C9-93A3-1CC56E97AC4B}"/>
    <cellStyle name="40 % – uthevingsfarge 2 4 7" xfId="2742" xr:uid="{D9F74399-687C-4F61-B092-79005953B6A1}"/>
    <cellStyle name="40 % - uthevingsfarge 2 4 8" xfId="3010" xr:uid="{EAA43255-A4EC-48C8-8509-FF92F6B7076F}"/>
    <cellStyle name="40 % – uthevingsfarge 2 4 8" xfId="2807" xr:uid="{8565DEF8-9A3F-4CCB-8B8B-07A03F8DC294}"/>
    <cellStyle name="40 % - uthevingsfarge 2 4 9" xfId="2626" xr:uid="{F14F862B-B2C1-4637-951D-AD26FCB4ACC0}"/>
    <cellStyle name="40 % – uthevingsfarge 2 4 9" xfId="2764" xr:uid="{3CF93EAE-3AA8-4F79-B7A2-0203C85AE7F1}"/>
    <cellStyle name="40 % – uthevingsfarge 2 5" xfId="165" xr:uid="{00000000-0005-0000-0000-00008F000000}"/>
    <cellStyle name="40 % – uthevingsfarge 2 5 2" xfId="642" xr:uid="{6F0BF65D-EC28-4F38-8B6E-130B301843AD}"/>
    <cellStyle name="40 % – uthevingsfarge 2 5 2 2" xfId="1458" xr:uid="{A01612E6-82EE-43B9-8F39-C0CF9E05D671}"/>
    <cellStyle name="40 % – uthevingsfarge 2 5 2 3" xfId="2209" xr:uid="{21A7BC4D-473C-4775-940B-9C6FC5FD35B3}"/>
    <cellStyle name="40 % – uthevingsfarge 2 5 3" xfId="1050" xr:uid="{90B21F28-A855-42BC-B25B-6748546B1F91}"/>
    <cellStyle name="40 % – uthevingsfarge 2 5 4" xfId="1905" xr:uid="{3552FCA4-8FFC-43A5-BB6E-1FA91BBB0B40}"/>
    <cellStyle name="40 % – uthevingsfarge 2 6" xfId="315" xr:uid="{00000000-0005-0000-0000-000090000000}"/>
    <cellStyle name="40 % – uthevingsfarge 2 6 2" xfId="764" xr:uid="{85A192CC-99C0-4A9A-B784-342470931E5C}"/>
    <cellStyle name="40 % – uthevingsfarge 2 6 2 2" xfId="1580" xr:uid="{A1F45232-26A2-4D1D-9C7D-083A5A18911A}"/>
    <cellStyle name="40 % – uthevingsfarge 2 6 2 3" xfId="2344" xr:uid="{B8CAC06A-C59B-47E9-B6F4-21BE4A056209}"/>
    <cellStyle name="40 % – uthevingsfarge 2 6 3" xfId="1172" xr:uid="{BE5C631F-6116-4021-8594-B5D72842F4CF}"/>
    <cellStyle name="40 % – uthevingsfarge 2 6 4" xfId="2038" xr:uid="{B8CA208F-42B5-474E-BC4B-E1C9098EB6B7}"/>
    <cellStyle name="40 % – uthevingsfarge 2 7" xfId="105" xr:uid="{00000000-0005-0000-0000-000091000000}"/>
    <cellStyle name="40 % – uthevingsfarge 2 7 2" xfId="615" xr:uid="{5315BA9D-75FB-4C5D-B188-E43342CCC29D}"/>
    <cellStyle name="40 % – uthevingsfarge 2 7 2 2" xfId="1432" xr:uid="{465E7D98-1BC3-41D9-972A-A279DDDEFE09}"/>
    <cellStyle name="40 % – uthevingsfarge 2 7 2 3" xfId="2153" xr:uid="{D29D495F-1B20-45B2-AA71-5F4565E0CDF2}"/>
    <cellStyle name="40 % – uthevingsfarge 2 7 3" xfId="1024" xr:uid="{7906ADA3-7B6A-4FF6-B8AF-6B28975B0A58}"/>
    <cellStyle name="40 % – uthevingsfarge 2 7 4" xfId="1854" xr:uid="{FB3F3C60-9F74-4B45-A991-E8B0E5C52C73}"/>
    <cellStyle name="40 % – uthevingsfarge 2 8" xfId="486" xr:uid="{00000000-0005-0000-0000-0000E8010000}"/>
    <cellStyle name="40 % – uthevingsfarge 2 8 2" xfId="895" xr:uid="{C5D8011E-9DC2-439A-94BA-ACC2BC9BB6FC}"/>
    <cellStyle name="40 % – uthevingsfarge 2 8 2 2" xfId="1711" xr:uid="{2F108588-2F10-4C46-A4AB-AF4066C0140D}"/>
    <cellStyle name="40 % – uthevingsfarge 2 8 3" xfId="1303" xr:uid="{0E1E863C-41D8-4516-9DB5-25BBD6A818F8}"/>
    <cellStyle name="40 % – uthevingsfarge 2 8 4" xfId="2192" xr:uid="{BB051F45-BB82-46BE-B68F-CF3B5B8A0257}"/>
    <cellStyle name="40 % – uthevingsfarge 2 9" xfId="501" xr:uid="{00000000-0005-0000-0000-0000FC010000}"/>
    <cellStyle name="40 % – uthevingsfarge 2 9 2" xfId="910" xr:uid="{26871221-2823-4092-8062-D57835F5CD96}"/>
    <cellStyle name="40 % – uthevingsfarge 2 9 2 2" xfId="1726" xr:uid="{95D1501F-A1D8-41CB-B1AC-D94A7032F464}"/>
    <cellStyle name="40 % – uthevingsfarge 2 9 3" xfId="1318" xr:uid="{38F08212-4BB0-415C-BDD5-D55D72A29644}"/>
    <cellStyle name="40 % – uthevingsfarge 2 9 4" xfId="2500" xr:uid="{EF6C46E4-8605-4C9B-A83A-0B39A4F5F830}"/>
    <cellStyle name="40 % – uthevingsfarge 3" xfId="36" builtinId="39" customBuiltin="1"/>
    <cellStyle name="40 % – uthevingsfarge 3 10" xfId="502" xr:uid="{00000000-0005-0000-0000-000009020000}"/>
    <cellStyle name="40 % – uthevingsfarge 3 10 2" xfId="911" xr:uid="{2A166AB5-A019-412E-8824-FC570C4F7744}"/>
    <cellStyle name="40 % – uthevingsfarge 3 10 2 2" xfId="1727" xr:uid="{986A0C9E-8510-4787-AF5F-0BB92E4E1023}"/>
    <cellStyle name="40 % – uthevingsfarge 3 10 3" xfId="1319" xr:uid="{FD0A845F-2466-47E7-A6A8-400894B70B4D}"/>
    <cellStyle name="40 % – uthevingsfarge 3 10 4" xfId="2637" xr:uid="{DFB289DA-A291-4004-8A3B-80C2C6838EAA}"/>
    <cellStyle name="40 % – uthevingsfarge 3 11" xfId="528" xr:uid="{00000000-0005-0000-0000-000015020000}"/>
    <cellStyle name="40 % – uthevingsfarge 3 11 2" xfId="937" xr:uid="{6A4B49C0-0388-44A4-84DD-BC8AEAF63922}"/>
    <cellStyle name="40 % – uthevingsfarge 3 11 2 2" xfId="1753" xr:uid="{6A48EAA1-3F82-4855-8986-4191DD638D6C}"/>
    <cellStyle name="40 % – uthevingsfarge 3 11 3" xfId="1345" xr:uid="{98C2FD1F-7754-4D3D-9552-BC7B0BBAF7A9}"/>
    <cellStyle name="40 % – uthevingsfarge 3 12" xfId="547" xr:uid="{4EBB9D82-99B0-4E44-8607-4F38FA84F83D}"/>
    <cellStyle name="40 % – uthevingsfarge 3 12 2" xfId="956" xr:uid="{5D53B21C-9B3C-4121-8D18-A43438F52200}"/>
    <cellStyle name="40 % – uthevingsfarge 3 12 2 2" xfId="1772" xr:uid="{14EC3E56-0DB2-42CD-813D-59D6F2D7B8B6}"/>
    <cellStyle name="40 % – uthevingsfarge 3 12 3" xfId="1364" xr:uid="{170D54B9-6CD6-4475-A652-AF15173BAF2B}"/>
    <cellStyle name="40 % – uthevingsfarge 3 13" xfId="559" xr:uid="{0FBEF224-5AA5-427D-B3CD-4E9D65C4B955}"/>
    <cellStyle name="40 % – uthevingsfarge 3 13 2" xfId="1376" xr:uid="{794B0F56-AB83-4A25-B0DD-55931FBB0C5C}"/>
    <cellStyle name="40 % – uthevingsfarge 3 14" xfId="968" xr:uid="{3619831B-B490-4424-9C59-1AC3242ED3E1}"/>
    <cellStyle name="40 % – uthevingsfarge 3 15" xfId="1908" xr:uid="{E4B20073-5495-47B0-9EDA-EE68E0D4BD79}"/>
    <cellStyle name="40 % - uthevingsfarge 3 2" xfId="235" xr:uid="{00000000-0005-0000-0000-000093000000}"/>
    <cellStyle name="40 % – uthevingsfarge 3 2" xfId="65" xr:uid="{00000000-0005-0000-0000-000094000000}"/>
    <cellStyle name="40 % - uthevingsfarge 3 2 10" xfId="3045" xr:uid="{B90BCA38-508D-46AD-A0B2-047194F8F221}"/>
    <cellStyle name="40 % – uthevingsfarge 3 2 10" xfId="2796" xr:uid="{383A3827-A187-4C93-A2F3-5B2645B15C2A}"/>
    <cellStyle name="40 % - uthevingsfarge 3 2 11" xfId="1959" xr:uid="{F26E352E-44D4-4586-88C2-825FC4CC647A}"/>
    <cellStyle name="40 % – uthevingsfarge 3 2 11" xfId="1814" xr:uid="{BED3FDF9-FD02-4BE7-8F25-C03FFEC41D7E}"/>
    <cellStyle name="40 % - uthevingsfarge 3 2 12" xfId="3143" xr:uid="{2E788D37-53BE-43BE-97D5-2F76080A8624}"/>
    <cellStyle name="40 % – uthevingsfarge 3 2 12" xfId="1799" xr:uid="{E755D032-1697-48C0-AD94-8D0BA887CD86}"/>
    <cellStyle name="40 % - uthevingsfarge 3 2 13" xfId="1804" xr:uid="{637A185D-5CE9-4370-BEDB-53D62D3EDCFC}"/>
    <cellStyle name="40 % – uthevingsfarge 3 2 13" xfId="3195" xr:uid="{406F54EB-0AD0-4E64-B313-09640F24177A}"/>
    <cellStyle name="40 % - uthevingsfarge 3 2 14" xfId="3082" xr:uid="{48A9D30A-04EB-4D26-9501-7C48D56E16B3}"/>
    <cellStyle name="40 % – uthevingsfarge 3 2 14" xfId="3269" xr:uid="{BBA4965E-9632-4D37-9FE8-68B8364F2C4D}"/>
    <cellStyle name="40 % - uthevingsfarge 3 2 2" xfId="263" xr:uid="{00000000-0005-0000-0000-000095000000}"/>
    <cellStyle name="40 % – uthevingsfarge 3 2 2" xfId="177" xr:uid="{00000000-0005-0000-0000-000096000000}"/>
    <cellStyle name="40 % - uthevingsfarge 3 2 2 10" xfId="1987" xr:uid="{3C24EA83-8883-4F56-BB09-937BAFE3841D}"/>
    <cellStyle name="40 % – uthevingsfarge 3 2 2 10" xfId="1917" xr:uid="{20B3FCDE-C5B0-4E7A-831A-920CD082CD72}"/>
    <cellStyle name="40 % - uthevingsfarge 3 2 2 11" xfId="3168" xr:uid="{52AF7C94-0C23-42DB-88E6-8E041404F8D7}"/>
    <cellStyle name="40 % – uthevingsfarge 3 2 2 11" xfId="3108" xr:uid="{2C31DD09-49B7-4045-8D67-9F8EB9E39962}"/>
    <cellStyle name="40 % - uthevingsfarge 3 2 2 12" xfId="3199" xr:uid="{A97C9F28-EAAC-471D-95C7-EF81A13AD1E9}"/>
    <cellStyle name="40 % – uthevingsfarge 3 2 2 12" xfId="3354" xr:uid="{A64033B0-D8C6-4B9C-974F-3350B5BF6126}"/>
    <cellStyle name="40 % - uthevingsfarge 3 2 2 13" xfId="3799" xr:uid="{9F21F481-74E8-48FE-8F03-E53264BE0A46}"/>
    <cellStyle name="40 % – uthevingsfarge 3 2 2 13" xfId="3534" xr:uid="{89716185-58CB-4F14-BE7B-94239B9A89A2}"/>
    <cellStyle name="40 % - uthevingsfarge 3 2 2 2" xfId="714" xr:uid="{86E3D25D-89EF-406D-BEEE-55C3D70F62CA}"/>
    <cellStyle name="40 % – uthevingsfarge 3 2 2 2" xfId="652" xr:uid="{3E164177-EB7E-4847-90F9-AFB884FD84C0}"/>
    <cellStyle name="40 % - uthevingsfarge 3 2 2 2 2" xfId="1530" xr:uid="{2738DDB3-2BC4-4A12-8AE2-70E0B248A241}"/>
    <cellStyle name="40 % – uthevingsfarge 3 2 2 2 2" xfId="1468" xr:uid="{A8E17C58-A554-4E41-9251-A83CBDBE0B4D}"/>
    <cellStyle name="40 % - uthevingsfarge 3 2 2 2 3" xfId="2293" xr:uid="{F93FB736-2976-4E47-AAD1-B4A8A103219A}"/>
    <cellStyle name="40 % – uthevingsfarge 3 2 2 2 3" xfId="2221" xr:uid="{8AB9EA97-7951-4491-8A05-EF5AE32AE831}"/>
    <cellStyle name="40 % - uthevingsfarge 3 2 2 2 4" xfId="3392" xr:uid="{55B1D278-744C-46D4-9F34-0048D7E71421}"/>
    <cellStyle name="40 % – uthevingsfarge 3 2 2 2 4" xfId="3336" xr:uid="{1F0879F5-0D32-4BE1-BA63-9C0BEBCB7AF5}"/>
    <cellStyle name="40 % - uthevingsfarge 3 2 2 2 5" xfId="3201" xr:uid="{222BB05C-8A42-4516-9969-D235B0A0203B}"/>
    <cellStyle name="40 % – uthevingsfarge 3 2 2 2 5" xfId="3631" xr:uid="{2CDF22A0-C0D3-42BF-A56C-66F0118F006A}"/>
    <cellStyle name="40 % - uthevingsfarge 3 2 2 2 6" xfId="3745" xr:uid="{E33D0156-76FD-44CF-8C8A-587B99B3E049}"/>
    <cellStyle name="40 % – uthevingsfarge 3 2 2 2 6" xfId="3610" xr:uid="{98DAB461-3598-4607-BC5B-2AC6D12A4965}"/>
    <cellStyle name="40 % - uthevingsfarge 3 2 2 3" xfId="1122" xr:uid="{77133A84-CD17-4149-A060-89AFDD2B06ED}"/>
    <cellStyle name="40 % – uthevingsfarge 3 2 2 3" xfId="1060" xr:uid="{C76D7934-AF12-40D1-B29B-451D8166C48B}"/>
    <cellStyle name="40 % - uthevingsfarge 3 2 2 3 2" xfId="2600" xr:uid="{8CB1D528-36BD-4735-8114-010B228C9830}"/>
    <cellStyle name="40 % – uthevingsfarge 3 2 2 3 2" xfId="2529" xr:uid="{7F54A422-B595-4899-8CAF-5EA3F92A7BD7}"/>
    <cellStyle name="40 % - uthevingsfarge 3 2 2 3 3" xfId="3584" xr:uid="{99338025-78B0-4B4F-AB84-608D74D827D9}"/>
    <cellStyle name="40 % – uthevingsfarge 3 2 2 3 3" xfId="3527" xr:uid="{505EAF09-53BA-4A1F-8182-6F8765645E35}"/>
    <cellStyle name="40 % - uthevingsfarge 3 2 2 3 4" xfId="3314" xr:uid="{C525D311-AE53-4F4D-9497-A9CC07FEE9E5}"/>
    <cellStyle name="40 % – uthevingsfarge 3 2 2 3 4" xfId="3549" xr:uid="{64A225F3-50CC-4364-A640-915BFD7B778F}"/>
    <cellStyle name="40 % - uthevingsfarge 3 2 2 3 5" xfId="3802" xr:uid="{4B964F55-831E-49FB-B657-8B712F81A438}"/>
    <cellStyle name="40 % – uthevingsfarge 3 2 2 3 5" xfId="3511" xr:uid="{20F11CAA-C241-472E-8F3A-2896E6133CA5}"/>
    <cellStyle name="40 % - uthevingsfarge 3 2 2 4" xfId="2652" xr:uid="{3433906C-10BB-4FA0-858B-41C73F461438}"/>
    <cellStyle name="40 % – uthevingsfarge 3 2 2 4" xfId="2684" xr:uid="{694DC1F9-E726-4EDD-80C9-10C855F7AF44}"/>
    <cellStyle name="40 % - uthevingsfarge 3 2 2 5" xfId="2753" xr:uid="{C7A4B9AB-A9C1-4A27-9E30-80FD2A3AF8B2}"/>
    <cellStyle name="40 % – uthevingsfarge 3 2 2 5" xfId="2782" xr:uid="{CCFC2908-EA4F-450A-993A-35A419CD5AB0}"/>
    <cellStyle name="40 % - uthevingsfarge 3 2 2 6" xfId="2870" xr:uid="{BC1DE0B5-2C2E-461D-BA32-3D6BCDD405C3}"/>
    <cellStyle name="40 % – uthevingsfarge 3 2 2 6" xfId="2873" xr:uid="{DD9E0EAA-B17C-4297-A80C-C7284422CEE6}"/>
    <cellStyle name="40 % - uthevingsfarge 3 2 2 7" xfId="2550" xr:uid="{5834F581-8B99-4D79-9B24-A1B5B45A0A1A}"/>
    <cellStyle name="40 % – uthevingsfarge 3 2 2 7" xfId="2931" xr:uid="{8088105E-8011-41B0-A616-A17FBE763E8D}"/>
    <cellStyle name="40 % - uthevingsfarge 3 2 2 8" xfId="2993" xr:uid="{272A65DA-230B-43FB-98DC-A1C2880DAE95}"/>
    <cellStyle name="40 % – uthevingsfarge 3 2 2 8" xfId="2913" xr:uid="{30D5B91E-60EB-40B1-A5FD-6BADCA3E79EC}"/>
    <cellStyle name="40 % - uthevingsfarge 3 2 2 9" xfId="3015" xr:uid="{143DC8D7-14BC-4A3E-81BA-2F90353D111B}"/>
    <cellStyle name="40 % – uthevingsfarge 3 2 2 9" xfId="2982" xr:uid="{47FBDD56-8363-4E3B-8E90-392B0A9BD414}"/>
    <cellStyle name="40 % - uthevingsfarge 3 2 3" xfId="688" xr:uid="{2357FEE7-370E-46B4-AA85-0EA2F821F215}"/>
    <cellStyle name="40 % – uthevingsfarge 3 2 3" xfId="323" xr:uid="{00000000-0005-0000-0000-000097000000}"/>
    <cellStyle name="40 % - uthevingsfarge 3 2 3 2" xfId="1504" xr:uid="{7D6BD4E6-3E00-4D1C-813E-6E9020F375F7}"/>
    <cellStyle name="40 % – uthevingsfarge 3 2 3 2" xfId="772" xr:uid="{67B6A617-2506-4875-8E35-DA12D64CF4CD}"/>
    <cellStyle name="40 % – uthevingsfarge 3 2 3 2 2" xfId="1588" xr:uid="{FD1EBA13-6ED8-460F-AE80-6D12F04608B6}"/>
    <cellStyle name="40 % – uthevingsfarge 3 2 3 2 3" xfId="2352" xr:uid="{06519086-2F05-4D96-99B7-F561307187DE}"/>
    <cellStyle name="40 % - uthevingsfarge 3 2 3 3" xfId="2266" xr:uid="{E81A6601-7A85-439A-A4CA-653CCBE20965}"/>
    <cellStyle name="40 % – uthevingsfarge 3 2 3 3" xfId="1180" xr:uid="{DDD0FDD6-F80B-440A-BBC0-F10B5CB41341}"/>
    <cellStyle name="40 % - uthevingsfarge 3 2 3 4" xfId="3365" xr:uid="{BEE58D15-287D-4115-9DE4-7EE00BD6CC77}"/>
    <cellStyle name="40 % – uthevingsfarge 3 2 3 4" xfId="2046" xr:uid="{0655891E-1EC3-4EFF-BBE1-E0F7050B1762}"/>
    <cellStyle name="40 % - uthevingsfarge 3 2 3 5" xfId="3724" xr:uid="{F4F8DC7D-7C04-4B4F-84B2-B4B3D7A2A092}"/>
    <cellStyle name="40 % – uthevingsfarge 3 2 3 5" xfId="3216" xr:uid="{54E9B1F5-701F-4183-8BE3-55AD731BDFC7}"/>
    <cellStyle name="40 % - uthevingsfarge 3 2 3 6" xfId="3859" xr:uid="{7CB3E8D6-3DF4-49B9-B161-AEE767DFD5A6}"/>
    <cellStyle name="40 % – uthevingsfarge 3 2 3 6" xfId="3436" xr:uid="{0CE16877-B8C0-4937-B40E-FB5B7D664F6B}"/>
    <cellStyle name="40 % – uthevingsfarge 3 2 3 7" xfId="3448" xr:uid="{2B7B8B19-85C2-466B-92E4-0AD0AA525F98}"/>
    <cellStyle name="40 % - uthevingsfarge 3 2 4" xfId="1096" xr:uid="{2F6D263C-F34A-4277-B565-459A5DE4F0A5}"/>
    <cellStyle name="40 % – uthevingsfarge 3 2 4" xfId="130" xr:uid="{00000000-0005-0000-0000-000098000000}"/>
    <cellStyle name="40 % - uthevingsfarge 3 2 4 2" xfId="2573" xr:uid="{990812FA-D317-4B6E-AA49-FB39C62009E0}"/>
    <cellStyle name="40 % – uthevingsfarge 3 2 4 2" xfId="640" xr:uid="{8417E5B6-10D6-4DC1-BB9D-2C853F7DD662}"/>
    <cellStyle name="40 % – uthevingsfarge 3 2 4 2 2" xfId="1456" xr:uid="{2E08E6FB-97B9-4B3B-95DE-1A8200FCC597}"/>
    <cellStyle name="40 % – uthevingsfarge 3 2 4 2 3" xfId="2178" xr:uid="{A98EDD32-68F8-43A9-B33A-57378DA01525}"/>
    <cellStyle name="40 % - uthevingsfarge 3 2 4 3" xfId="3559" xr:uid="{F7222185-9BA2-4584-BE17-3B87100C0CC0}"/>
    <cellStyle name="40 % – uthevingsfarge 3 2 4 3" xfId="1048" xr:uid="{800D9CF0-F45E-4F1D-8766-3CC0AFD2D083}"/>
    <cellStyle name="40 % - uthevingsfarge 3 2 4 4" xfId="3503" xr:uid="{8BB367EB-E941-456A-B6A1-277B1E7B208C}"/>
    <cellStyle name="40 % – uthevingsfarge 3 2 4 4" xfId="1878" xr:uid="{5FFB2861-9278-4BD1-9395-512D07FE460E}"/>
    <cellStyle name="40 % - uthevingsfarge 3 2 4 5" xfId="3637" xr:uid="{8D7DE627-34E6-4D6D-A456-14499FD348B2}"/>
    <cellStyle name="40 % – uthevingsfarge 3 2 4 5" xfId="3085" xr:uid="{CA2F40A9-036A-47E1-9969-041951C67173}"/>
    <cellStyle name="40 % – uthevingsfarge 3 2 4 6" xfId="3251" xr:uid="{A0DC8B97-22D9-45FE-8818-1187279C9CE6}"/>
    <cellStyle name="40 % – uthevingsfarge 3 2 4 7" xfId="3542" xr:uid="{2C0945E8-0ED4-4B60-B2AF-79E0CE655AC1}"/>
    <cellStyle name="40 % - uthevingsfarge 3 2 5" xfId="2620" xr:uid="{4031D5D8-B4F5-4924-81CF-4D14A820FE83}"/>
    <cellStyle name="40 % – uthevingsfarge 3 2 5" xfId="99" xr:uid="{00000000-0005-0000-0000-000099000000}"/>
    <cellStyle name="40 % – uthevingsfarge 3 2 5 2" xfId="609" xr:uid="{5FB529E5-7242-471E-A5E1-CF9B61B1E04F}"/>
    <cellStyle name="40 % – uthevingsfarge 3 2 5 2 2" xfId="1426" xr:uid="{ABD9F858-4764-4ECE-8863-216BC55506CD}"/>
    <cellStyle name="40 % – uthevingsfarge 3 2 5 2 3" xfId="2147" xr:uid="{6AB4B327-842A-4A05-AF1D-35BFA41E78B9}"/>
    <cellStyle name="40 % – uthevingsfarge 3 2 5 3" xfId="1018" xr:uid="{7CE6BFD2-10F4-455D-B233-C534025E9B97}"/>
    <cellStyle name="40 % – uthevingsfarge 3 2 5 4" xfId="1848" xr:uid="{6BD185FF-DCBA-4CDD-A90A-2CF9356A44DE}"/>
    <cellStyle name="40 % - uthevingsfarge 3 2 6" xfId="2725" xr:uid="{A7D81A04-D385-48C7-817B-77E1925BDAF0}"/>
    <cellStyle name="40 % – uthevingsfarge 3 2 6" xfId="575" xr:uid="{D5D9652C-60FA-437D-B231-1249B4FF1791}"/>
    <cellStyle name="40 % – uthevingsfarge 3 2 6 2" xfId="1392" xr:uid="{54426C2F-5FCE-440F-A961-F3F5295FAE43}"/>
    <cellStyle name="40 % – uthevingsfarge 3 2 6 3" xfId="2113" xr:uid="{D107EA04-853B-4F9B-AF74-AAB422B7B73E}"/>
    <cellStyle name="40 % - uthevingsfarge 3 2 7" xfId="2878" xr:uid="{24A558AF-0BD7-48A1-8A77-5CDC38D60479}"/>
    <cellStyle name="40 % – uthevingsfarge 3 2 7" xfId="984" xr:uid="{6A4EB191-5C91-4FAD-B994-D48EAB43F4D1}"/>
    <cellStyle name="40 % – uthevingsfarge 3 2 7 2" xfId="2424" xr:uid="{4DFBAB87-ECE4-4F7F-9EA7-EDBD2976EC39}"/>
    <cellStyle name="40 % - uthevingsfarge 3 2 8" xfId="2952" xr:uid="{5497D193-BD55-4293-92A0-568A1EA59CB8}"/>
    <cellStyle name="40 % – uthevingsfarge 3 2 8" xfId="2180" xr:uid="{6D785C7F-75BF-4E8D-9A71-404BEABFC7EA}"/>
    <cellStyle name="40 % - uthevingsfarge 3 2 9" xfId="2970" xr:uid="{D9CB9B1A-1DF0-4AD0-865D-30E306F82DA2}"/>
    <cellStyle name="40 % – uthevingsfarge 3 2 9" xfId="2496" xr:uid="{8FE09BDA-E964-49B8-AB5F-EBC6827BFF4A}"/>
    <cellStyle name="40 % - uthevingsfarge 3 3" xfId="276" xr:uid="{00000000-0005-0000-0000-00009A000000}"/>
    <cellStyle name="40 % – uthevingsfarge 3 3" xfId="85" xr:uid="{00000000-0005-0000-0000-00009B000000}"/>
    <cellStyle name="40 % - uthevingsfarge 3 3 10" xfId="2000" xr:uid="{116E12F8-2E96-429D-85C9-7860F34C29D5}"/>
    <cellStyle name="40 % – uthevingsfarge 3 3 10" xfId="2911" xr:uid="{F7ACAFE3-6012-499B-8206-3571EA52503C}"/>
    <cellStyle name="40 % - uthevingsfarge 3 3 11" xfId="3181" xr:uid="{16B6D803-CC30-4F53-91F0-221A90BA6782}"/>
    <cellStyle name="40 % – uthevingsfarge 3 3 11" xfId="1834" xr:uid="{03DFE255-951C-4C38-BA26-58A10C681591}"/>
    <cellStyle name="40 % - uthevingsfarge 3 3 12" xfId="3769" xr:uid="{95F1F788-0A34-48EC-A9AD-3A6972F23B19}"/>
    <cellStyle name="40 % – uthevingsfarge 3 3 12" xfId="1900" xr:uid="{10B2F65D-F2A7-4B20-B154-63A4E39F0138}"/>
    <cellStyle name="40 % - uthevingsfarge 3 3 13" xfId="3882" xr:uid="{60FFB2AF-6FDC-4142-9BA9-893867B29AB4}"/>
    <cellStyle name="40 % – uthevingsfarge 3 3 13" xfId="3386" xr:uid="{309D2AA2-DCF0-4AC9-A6E0-707F78C56C57}"/>
    <cellStyle name="40 % – uthevingsfarge 3 3 14" xfId="3711" xr:uid="{C658D63B-42CB-4C0F-822A-7E001E191033}"/>
    <cellStyle name="40 % - uthevingsfarge 3 3 2" xfId="727" xr:uid="{D307541D-C73D-47F5-8E3E-BCC09454EE1D}"/>
    <cellStyle name="40 % – uthevingsfarge 3 3 2" xfId="197" xr:uid="{00000000-0005-0000-0000-00009C000000}"/>
    <cellStyle name="40 % - uthevingsfarge 3 3 2 2" xfId="1543" xr:uid="{8395072A-2576-4B91-8B49-3E66080B0667}"/>
    <cellStyle name="40 % – uthevingsfarge 3 3 2 2" xfId="672" xr:uid="{B2AFE80A-027D-4CB9-A3D7-C90898E2F056}"/>
    <cellStyle name="40 % – uthevingsfarge 3 3 2 2 2" xfId="1488" xr:uid="{2F16374E-95B9-4D76-86C9-5E03F978597A}"/>
    <cellStyle name="40 % – uthevingsfarge 3 3 2 2 3" xfId="2241" xr:uid="{BA39A469-23E0-47B2-B6D8-E6C2BB3CD252}"/>
    <cellStyle name="40 % - uthevingsfarge 3 3 2 3" xfId="2306" xr:uid="{BFF2EB70-41D6-4162-BA52-49C3E5D37059}"/>
    <cellStyle name="40 % – uthevingsfarge 3 3 2 3" xfId="1080" xr:uid="{C65A29A4-C729-4B74-A949-FEF189797F13}"/>
    <cellStyle name="40 % - uthevingsfarge 3 3 2 4" xfId="3405" xr:uid="{207DB81A-0B94-492C-8355-FB0BB2B11B98}"/>
    <cellStyle name="40 % – uthevingsfarge 3 3 2 4" xfId="1937" xr:uid="{7255299A-BDF4-477F-BB2F-283B8FCCF958}"/>
    <cellStyle name="40 % - uthevingsfarge 3 3 2 5" xfId="3634" xr:uid="{4588DCCB-100B-4CFE-B3D1-57E9A125E262}"/>
    <cellStyle name="40 % – uthevingsfarge 3 3 2 5" xfId="3126" xr:uid="{A11F6888-8B91-4BC8-8F07-F27D624C03BA}"/>
    <cellStyle name="40 % - uthevingsfarge 3 3 2 6" xfId="3060" xr:uid="{367CD6E9-5620-48FC-815C-B7BDC29701DF}"/>
    <cellStyle name="40 % – uthevingsfarge 3 3 2 6" xfId="3092" xr:uid="{133DC2A7-EF28-4518-83C4-940153ED01B7}"/>
    <cellStyle name="40 % – uthevingsfarge 3 3 2 7" xfId="3134" xr:uid="{2F869C8E-257B-4479-9508-6E5A6FAEFE0C}"/>
    <cellStyle name="40 % - uthevingsfarge 3 3 3" xfId="1135" xr:uid="{8B49EDC5-F2B1-4056-93D8-107214BC639E}"/>
    <cellStyle name="40 % – uthevingsfarge 3 3 3" xfId="595" xr:uid="{6EACEE00-60F5-47EE-AF89-F977E9FD6631}"/>
    <cellStyle name="40 % - uthevingsfarge 3 3 3 2" xfId="2613" xr:uid="{2734E44B-54FC-47A1-9100-71EC9B8652F8}"/>
    <cellStyle name="40 % – uthevingsfarge 3 3 3 2" xfId="1412" xr:uid="{C20D9A39-FC4A-4750-B103-D507A0E4D42A}"/>
    <cellStyle name="40 % - uthevingsfarge 3 3 3 3" xfId="3597" xr:uid="{1DE5FEFE-C014-4493-B7FC-E7F139F0C2D6}"/>
    <cellStyle name="40 % – uthevingsfarge 3 3 3 3" xfId="2133" xr:uid="{BB6388FA-DE5E-4022-9410-B897658BCE5B}"/>
    <cellStyle name="40 % - uthevingsfarge 3 3 3 4" xfId="3773" xr:uid="{48C6CF06-9923-4E52-8675-5D8251CC2003}"/>
    <cellStyle name="40 % – uthevingsfarge 3 3 3 4" xfId="3278" xr:uid="{A0418AB1-5605-4BCF-9838-EF9190DDFF76}"/>
    <cellStyle name="40 % - uthevingsfarge 3 3 3 5" xfId="3886" xr:uid="{2D811F7A-C40C-4986-919A-6319A0F9ED62}"/>
    <cellStyle name="40 % – uthevingsfarge 3 3 3 5" xfId="3353" xr:uid="{D26DACD9-E9EB-4C75-B952-0641467267BA}"/>
    <cellStyle name="40 % – uthevingsfarge 3 3 3 6" xfId="3484" xr:uid="{53D95DB4-D2D1-4C99-9BD2-276887B37027}"/>
    <cellStyle name="40 % - uthevingsfarge 3 3 4" xfId="2644" xr:uid="{E6945419-740E-458C-ADA7-938F832FB22A}"/>
    <cellStyle name="40 % – uthevingsfarge 3 3 4" xfId="1004" xr:uid="{6056BA1B-BE4C-479B-8E76-D84726EDDDE4}"/>
    <cellStyle name="40 % – uthevingsfarge 3 3 4 2" xfId="2444" xr:uid="{B0200D98-586D-42B0-87AD-5F5F90C44A71}"/>
    <cellStyle name="40 % - uthevingsfarge 3 3 5" xfId="2746" xr:uid="{02146018-CEEB-496D-9027-865F9C18B4BD}"/>
    <cellStyle name="40 % – uthevingsfarge 3 3 5" xfId="2256" xr:uid="{2DD37409-4919-42D0-B6E7-EC8E440D922E}"/>
    <cellStyle name="40 % - uthevingsfarge 3 3 6" xfId="2697" xr:uid="{34AC997E-221C-417A-BD2B-4352E59CC371}"/>
    <cellStyle name="40 % – uthevingsfarge 3 3 6" xfId="2567" xr:uid="{F245DE6F-88FF-40EB-9B8E-16269400CED3}"/>
    <cellStyle name="40 % - uthevingsfarge 3 3 7" xfId="2934" xr:uid="{020B6317-532A-49F8-953D-92325AC819A8}"/>
    <cellStyle name="40 % – uthevingsfarge 3 3 7" xfId="2425" xr:uid="{A6172BCB-292B-4114-A945-D8E461F4099A}"/>
    <cellStyle name="40 % - uthevingsfarge 3 3 8" xfId="2981" xr:uid="{3C3980A7-D6BD-40B1-A81B-8EA2B7547160}"/>
    <cellStyle name="40 % – uthevingsfarge 3 3 8" xfId="2962" xr:uid="{4E334217-1388-4D92-B3DD-5733A8A0C7B4}"/>
    <cellStyle name="40 % - uthevingsfarge 3 3 9" xfId="3024" xr:uid="{D6B88E3E-A7B5-45FA-A8E9-EBD8FD8A85A6}"/>
    <cellStyle name="40 % – uthevingsfarge 3 3 9" xfId="2967" xr:uid="{31A584BF-F8D5-4B03-89AE-034D2DA875D8}"/>
    <cellStyle name="40 % - uthevingsfarge 3 4" xfId="249" xr:uid="{00000000-0005-0000-0000-00009D000000}"/>
    <cellStyle name="40 % – uthevingsfarge 3 4" xfId="114" xr:uid="{00000000-0005-0000-0000-00009E000000}"/>
    <cellStyle name="40 % - uthevingsfarge 3 4 10" xfId="1973" xr:uid="{11DDA40D-1724-4072-A5D8-7E5CBB6FC0D1}"/>
    <cellStyle name="40 % – uthevingsfarge 3 4 10" xfId="1863" xr:uid="{03BF1FDA-508C-4B24-92C5-9AB9237015FA}"/>
    <cellStyle name="40 % - uthevingsfarge 3 4 11" xfId="3156" xr:uid="{58170156-6DA6-4389-844C-8E325EBD0D04}"/>
    <cellStyle name="40 % – uthevingsfarge 3 4 11" xfId="3072" xr:uid="{AC776220-EEE5-4B16-9569-D9CDB05665D1}"/>
    <cellStyle name="40 % - uthevingsfarge 3 4 12" xfId="3451" xr:uid="{16615ABB-994D-49D0-9107-1504D4ADC88E}"/>
    <cellStyle name="40 % – uthevingsfarge 3 4 12" xfId="3455" xr:uid="{FB0181A9-4773-4DB7-89D2-48865F07B34F}"/>
    <cellStyle name="40 % - uthevingsfarge 3 4 13" xfId="3712" xr:uid="{9AEA860D-4A57-4DF1-9E8D-97FC61F812B9}"/>
    <cellStyle name="40 % – uthevingsfarge 3 4 13" xfId="3254" xr:uid="{24E5BD9F-AB87-4F2A-BFA2-648F4AFE91F0}"/>
    <cellStyle name="40 % - uthevingsfarge 3 4 2" xfId="700" xr:uid="{ECFFCECF-A77F-4986-B175-1CDC0C2552C5}"/>
    <cellStyle name="40 % – uthevingsfarge 3 4 2" xfId="624" xr:uid="{5D7BB14B-F420-472C-AA27-DDBDFCBF9A19}"/>
    <cellStyle name="40 % - uthevingsfarge 3 4 2 2" xfId="1516" xr:uid="{B162BF66-BCE0-48CC-B09A-828138146998}"/>
    <cellStyle name="40 % – uthevingsfarge 3 4 2 2" xfId="1441" xr:uid="{47407C88-ED25-4057-83C8-113C1C30978A}"/>
    <cellStyle name="40 % - uthevingsfarge 3 4 2 3" xfId="2279" xr:uid="{DE47E715-64DC-46EE-A799-AC510EAFB7A5}"/>
    <cellStyle name="40 % – uthevingsfarge 3 4 2 3" xfId="2162" xr:uid="{C4DA26ED-88DE-44F9-BC2D-4C63A45850EF}"/>
    <cellStyle name="40 % - uthevingsfarge 3 4 2 4" xfId="3378" xr:uid="{94D9A4B5-5D53-4518-91B6-7B6F932F02A5}"/>
    <cellStyle name="40 % – uthevingsfarge 3 4 2 4" xfId="3301" xr:uid="{BA11D409-DAC8-41B5-8853-AB31BED7B07E}"/>
    <cellStyle name="40 % - uthevingsfarge 3 4 2 5" xfId="3759" xr:uid="{CB1472F5-8A6D-4291-909E-6EAE3D0887BD}"/>
    <cellStyle name="40 % – uthevingsfarge 3 4 2 5" xfId="3513" xr:uid="{21C14C50-E1EE-4357-83C3-BEAE1936BA36}"/>
    <cellStyle name="40 % - uthevingsfarge 3 4 2 6" xfId="3877" xr:uid="{7997AC92-88E9-4250-A9D6-C0D23A5CD7CB}"/>
    <cellStyle name="40 % – uthevingsfarge 3 4 2 6" xfId="3209" xr:uid="{47E3F3C7-CA4A-4CA5-93A2-1B652998B80A}"/>
    <cellStyle name="40 % - uthevingsfarge 3 4 3" xfId="1108" xr:uid="{692CD919-165C-4F34-B730-6A2021B826B2}"/>
    <cellStyle name="40 % – uthevingsfarge 3 4 3" xfId="1033" xr:uid="{C032C68E-C30E-4FD7-9716-F4D3F7DE6548}"/>
    <cellStyle name="40 % - uthevingsfarge 3 4 3 2" xfId="2587" xr:uid="{F603C4AE-5925-404D-8A72-6AEB5A049EBE}"/>
    <cellStyle name="40 % – uthevingsfarge 3 4 3 2" xfId="2472" xr:uid="{41578042-A88C-4E5B-AEC7-AEE63548728C}"/>
    <cellStyle name="40 % - uthevingsfarge 3 4 3 3" xfId="3572" xr:uid="{29592B5F-F500-4A99-BD27-842B77F71990}"/>
    <cellStyle name="40 % – uthevingsfarge 3 4 3 3" xfId="3491" xr:uid="{C06CE352-985B-48EF-95B3-55D57FEDD979}"/>
    <cellStyle name="40 % - uthevingsfarge 3 4 3 4" xfId="3784" xr:uid="{28389430-B21E-408F-8D8B-81BC44BEE4B1}"/>
    <cellStyle name="40 % – uthevingsfarge 3 4 3 4" xfId="3502" xr:uid="{E23B5B74-5364-486E-96BC-56E558F35330}"/>
    <cellStyle name="40 % - uthevingsfarge 3 4 3 5" xfId="3893" xr:uid="{EAD2FE7B-8AAC-46FB-A223-27E8967E0971}"/>
    <cellStyle name="40 % – uthevingsfarge 3 4 3 5" xfId="3786" xr:uid="{E4493BA8-839F-4FBF-B4EB-3D01BA40911F}"/>
    <cellStyle name="40 % - uthevingsfarge 3 4 4" xfId="2678" xr:uid="{A2E5868B-DF92-4C7C-BBE0-043A9F9F76EB}"/>
    <cellStyle name="40 % – uthevingsfarge 3 4 4" xfId="2479" xr:uid="{6EA2F99A-6BA8-46F9-B847-DFEC81F637F3}"/>
    <cellStyle name="40 % - uthevingsfarge 3 4 5" xfId="2777" xr:uid="{A33A5B6B-109C-432E-ABF2-4AFE5D387D12}"/>
    <cellStyle name="40 % – uthevingsfarge 3 4 5" xfId="2509" xr:uid="{0B700625-999F-4EBD-B1A0-90684B32613D}"/>
    <cellStyle name="40 % - uthevingsfarge 3 4 6" xfId="2635" xr:uid="{6B3EDBCE-56C3-4DD7-9285-B3748B65B780}"/>
    <cellStyle name="40 % – uthevingsfarge 3 4 6" xfId="2730" xr:uid="{715D02F4-50CD-4FAD-829E-B0FB9CC0E9CE}"/>
    <cellStyle name="40 % - uthevingsfarge 3 4 7" xfId="2941" xr:uid="{BD90C85B-71BC-4088-838C-0A9D7BED11B7}"/>
    <cellStyle name="40 % – uthevingsfarge 3 4 7" xfId="2722" xr:uid="{51251259-BCBF-4DD9-BF45-F0304568B21E}"/>
    <cellStyle name="40 % - uthevingsfarge 3 4 8" xfId="2958" xr:uid="{438EC2DB-823D-483F-88E9-E4F61813207E}"/>
    <cellStyle name="40 % – uthevingsfarge 3 4 8" xfId="2956" xr:uid="{74070F2F-D2AB-42AD-A4C8-8B3455C13A18}"/>
    <cellStyle name="40 % - uthevingsfarge 3 4 9" xfId="3044" xr:uid="{F445A5B1-D3D5-46F9-9169-2E876C819E36}"/>
    <cellStyle name="40 % – uthevingsfarge 3 4 9" xfId="3018" xr:uid="{6FFC96EB-A396-4221-AB49-78FB1BE21695}"/>
    <cellStyle name="40 % – uthevingsfarge 3 5" xfId="127" xr:uid="{00000000-0005-0000-0000-00009F000000}"/>
    <cellStyle name="40 % – uthevingsfarge 3 5 2" xfId="637" xr:uid="{7AD232C4-E992-4BC9-8E27-F6258C3DEBBC}"/>
    <cellStyle name="40 % – uthevingsfarge 3 5 2 2" xfId="1453" xr:uid="{D48BAD35-A5AC-4620-A5AD-0CAE5FCBD2E0}"/>
    <cellStyle name="40 % – uthevingsfarge 3 5 2 3" xfId="2175" xr:uid="{12C85C4F-3E21-454C-8CB4-05A1342E9BB3}"/>
    <cellStyle name="40 % – uthevingsfarge 3 5 3" xfId="1045" xr:uid="{C07496E7-A7F6-48FF-BF67-D0034184A829}"/>
    <cellStyle name="40 % – uthevingsfarge 3 5 4" xfId="1875" xr:uid="{800EFDEA-7CEA-4506-9E1A-BED74A2A6AAA}"/>
    <cellStyle name="40 % – uthevingsfarge 3 6" xfId="348" xr:uid="{00000000-0005-0000-0000-0000A0000000}"/>
    <cellStyle name="40 % – uthevingsfarge 3 6 2" xfId="797" xr:uid="{1A7C9B81-FCB0-4E19-80FE-2B20AED59392}"/>
    <cellStyle name="40 % – uthevingsfarge 3 6 2 2" xfId="1613" xr:uid="{DA10FF0B-811C-4BFB-94D2-7AA07B1D575B}"/>
    <cellStyle name="40 % – uthevingsfarge 3 6 2 3" xfId="2377" xr:uid="{452B8DB7-46EF-4048-AD64-D5FBD0DD2430}"/>
    <cellStyle name="40 % – uthevingsfarge 3 6 3" xfId="1205" xr:uid="{CF596394-0520-4EA4-B38C-B35AD2E6241F}"/>
    <cellStyle name="40 % – uthevingsfarge 3 6 4" xfId="2071" xr:uid="{D8370D74-E250-43E3-9A55-D33C73EA4DC0}"/>
    <cellStyle name="40 % – uthevingsfarge 3 7" xfId="324" xr:uid="{00000000-0005-0000-0000-0000A1000000}"/>
    <cellStyle name="40 % – uthevingsfarge 3 7 2" xfId="773" xr:uid="{31254BC5-2138-466B-8615-CA8A37E473EC}"/>
    <cellStyle name="40 % – uthevingsfarge 3 7 2 2" xfId="1589" xr:uid="{79576629-43BD-4229-B658-24E27A1309ED}"/>
    <cellStyle name="40 % – uthevingsfarge 3 7 2 3" xfId="2353" xr:uid="{F9C1131D-DAA7-48C4-B741-ABC4CBFF6B38}"/>
    <cellStyle name="40 % – uthevingsfarge 3 7 3" xfId="1181" xr:uid="{2DC0896F-8BA1-4485-92A8-CAF2A7F15D4A}"/>
    <cellStyle name="40 % – uthevingsfarge 3 7 4" xfId="2047" xr:uid="{7F685D44-52EF-4185-812D-F9C5A8D33A9E}"/>
    <cellStyle name="40 % – uthevingsfarge 3 8" xfId="489" xr:uid="{00000000-0005-0000-0000-0000E9010000}"/>
    <cellStyle name="40 % – uthevingsfarge 3 8 2" xfId="898" xr:uid="{76E0D1E6-75CE-4F89-B279-003E81DD07D7}"/>
    <cellStyle name="40 % – uthevingsfarge 3 8 2 2" xfId="1714" xr:uid="{B68E22F6-FB9D-4628-8CF4-86C1F1FD2A90}"/>
    <cellStyle name="40 % – uthevingsfarge 3 8 3" xfId="1306" xr:uid="{B44396A2-5123-410A-95EE-1C9F967853F3}"/>
    <cellStyle name="40 % – uthevingsfarge 3 8 4" xfId="2212" xr:uid="{BA142BCE-D6F3-47D0-B14E-28D3F1F89696}"/>
    <cellStyle name="40 % – uthevingsfarge 3 9" xfId="504" xr:uid="{00000000-0005-0000-0000-0000FD010000}"/>
    <cellStyle name="40 % – uthevingsfarge 3 9 2" xfId="913" xr:uid="{FAC3BCB6-0C18-4CF5-B54D-E6BE430DC630}"/>
    <cellStyle name="40 % – uthevingsfarge 3 9 2 2" xfId="1729" xr:uid="{856CE3BE-FF88-46B4-9D59-8FFDAB6595BD}"/>
    <cellStyle name="40 % – uthevingsfarge 3 9 3" xfId="1321" xr:uid="{D46987E3-1B0F-4A17-BA43-C664017E0C85}"/>
    <cellStyle name="40 % – uthevingsfarge 3 9 4" xfId="2520" xr:uid="{B4320F31-D0C1-46EF-AAC4-1D4E7774DB91}"/>
    <cellStyle name="40 % – uthevingsfarge 4" xfId="40" builtinId="43" customBuiltin="1"/>
    <cellStyle name="40 % – uthevingsfarge 4 10" xfId="514" xr:uid="{00000000-0005-0000-0000-00000A020000}"/>
    <cellStyle name="40 % – uthevingsfarge 4 10 2" xfId="923" xr:uid="{BDC46572-8254-4FD2-ADC9-93DB288E4246}"/>
    <cellStyle name="40 % – uthevingsfarge 4 10 2 2" xfId="1739" xr:uid="{4BC1BC71-8F7A-48BC-80C5-5F8E28BE70E9}"/>
    <cellStyle name="40 % – uthevingsfarge 4 10 3" xfId="1331" xr:uid="{894D2973-911E-4366-A5CC-8B93782691D0}"/>
    <cellStyle name="40 % – uthevingsfarge 4 10 4" xfId="2506" xr:uid="{196C6F2B-7284-4F1B-97DC-F6EE8022EE09}"/>
    <cellStyle name="40 % – uthevingsfarge 4 11" xfId="531" xr:uid="{00000000-0005-0000-0000-000016020000}"/>
    <cellStyle name="40 % – uthevingsfarge 4 11 2" xfId="940" xr:uid="{313CDF2D-9605-44DA-B008-50E146F5DE4A}"/>
    <cellStyle name="40 % – uthevingsfarge 4 11 2 2" xfId="1756" xr:uid="{A7B686C8-66AF-4D71-A20C-9235C2C4AEB1}"/>
    <cellStyle name="40 % – uthevingsfarge 4 11 3" xfId="1348" xr:uid="{6574BA7B-0B83-4230-B6C6-3BC22D4EC75F}"/>
    <cellStyle name="40 % – uthevingsfarge 4 12" xfId="549" xr:uid="{DE7C48A7-2D60-45F8-88D5-A9931DB8C562}"/>
    <cellStyle name="40 % – uthevingsfarge 4 12 2" xfId="958" xr:uid="{3DBD9882-EF0F-4941-B4DD-0FE7FF63C1B2}"/>
    <cellStyle name="40 % – uthevingsfarge 4 12 2 2" xfId="1774" xr:uid="{024A90F6-5C62-4C87-A264-FFF19A8658B6}"/>
    <cellStyle name="40 % – uthevingsfarge 4 12 3" xfId="1366" xr:uid="{3258E93E-04B7-47C4-A13F-DB3F43EBA6D9}"/>
    <cellStyle name="40 % – uthevingsfarge 4 13" xfId="561" xr:uid="{2F296E4D-F3DF-4109-BCF6-4FC56553F3D7}"/>
    <cellStyle name="40 % – uthevingsfarge 4 13 2" xfId="1378" xr:uid="{07107398-7BC8-4893-B47B-9A76827EA1D3}"/>
    <cellStyle name="40 % – uthevingsfarge 4 14" xfId="970" xr:uid="{C0FC569C-4CC5-4A16-A2EF-ECF2932BCC11}"/>
    <cellStyle name="40 % – uthevingsfarge 4 15" xfId="1886" xr:uid="{6B8185FC-4FE0-4B1A-B576-3CE9AB3CF38A}"/>
    <cellStyle name="40 % - uthevingsfarge 4 2" xfId="237" xr:uid="{00000000-0005-0000-0000-0000A3000000}"/>
    <cellStyle name="40 % – uthevingsfarge 4 2" xfId="68" xr:uid="{00000000-0005-0000-0000-0000A4000000}"/>
    <cellStyle name="40 % - uthevingsfarge 4 2 10" xfId="3040" xr:uid="{427AFA12-53FA-4704-9BB3-3931F8438C41}"/>
    <cellStyle name="40 % – uthevingsfarge 4 2 10" xfId="2759" xr:uid="{2E203CC3-C89C-49FC-8DCF-3E9736F90E89}"/>
    <cellStyle name="40 % - uthevingsfarge 4 2 11" xfId="1961" xr:uid="{3F9E623F-1E2F-4BA7-91A2-FAA9BB73957F}"/>
    <cellStyle name="40 % – uthevingsfarge 4 2 11" xfId="1817" xr:uid="{2176A955-D8C9-41F0-8492-75404B0935CA}"/>
    <cellStyle name="40 % - uthevingsfarge 4 2 12" xfId="3145" xr:uid="{D976CE82-ED4E-421D-AFF2-17F702C567B9}"/>
    <cellStyle name="40 % – uthevingsfarge 4 2 12" xfId="2097" xr:uid="{FD03CD36-6809-4BA1-B60C-32EC2DA1670F}"/>
    <cellStyle name="40 % - uthevingsfarge 4 2 13" xfId="1803" xr:uid="{63143EFF-B651-4900-855F-E41CF5A88FA6}"/>
    <cellStyle name="40 % – uthevingsfarge 4 2 13" xfId="3256" xr:uid="{04DBF84A-F68E-46F3-AC5D-0013BBF8E161}"/>
    <cellStyle name="40 % - uthevingsfarge 4 2 14" xfId="3461" xr:uid="{FD63CCA8-BB24-417A-8E35-70BA0A2B08EC}"/>
    <cellStyle name="40 % – uthevingsfarge 4 2 14" xfId="3315" xr:uid="{84900C3E-9E59-434C-8419-58B20BE65AB2}"/>
    <cellStyle name="40 % - uthevingsfarge 4 2 2" xfId="265" xr:uid="{00000000-0005-0000-0000-0000A5000000}"/>
    <cellStyle name="40 % – uthevingsfarge 4 2 2" xfId="180" xr:uid="{00000000-0005-0000-0000-0000A6000000}"/>
    <cellStyle name="40 % - uthevingsfarge 4 2 2 10" xfId="1989" xr:uid="{26A8B815-B4FD-416E-A763-33B71765D55D}"/>
    <cellStyle name="40 % – uthevingsfarge 4 2 2 10" xfId="1920" xr:uid="{4366E47A-2105-4BD1-8F74-6E9F6735C2EA}"/>
    <cellStyle name="40 % - uthevingsfarge 4 2 2 11" xfId="3170" xr:uid="{EF877349-C2D5-4DE0-80A7-CE15C23F0E53}"/>
    <cellStyle name="40 % – uthevingsfarge 4 2 2 11" xfId="3110" xr:uid="{68D08CE3-B046-4A75-B55D-A7A11863998A}"/>
    <cellStyle name="40 % - uthevingsfarge 4 2 2 12" xfId="3810" xr:uid="{0A5441EE-6BCA-4A6B-9435-5A5FB733A508}"/>
    <cellStyle name="40 % – uthevingsfarge 4 2 2 12" xfId="3267" xr:uid="{E45C4B0C-6F95-4EA0-8329-2C240A81BB51}"/>
    <cellStyle name="40 % - uthevingsfarge 4 2 2 13" xfId="3907" xr:uid="{65D063DC-5D74-4CA8-9C9F-2DBD35C9897A}"/>
    <cellStyle name="40 % – uthevingsfarge 4 2 2 13" xfId="3620" xr:uid="{D4C4BFE8-31D1-423D-A439-ADFA7BA85A5E}"/>
    <cellStyle name="40 % - uthevingsfarge 4 2 2 2" xfId="716" xr:uid="{4B1E8E22-8A48-44E7-9A84-71F4EEF659D0}"/>
    <cellStyle name="40 % – uthevingsfarge 4 2 2 2" xfId="655" xr:uid="{D249A183-16A4-452F-B8E5-3F0DC51EF75A}"/>
    <cellStyle name="40 % - uthevingsfarge 4 2 2 2 2" xfId="1532" xr:uid="{FAAE489D-7E4F-44C8-9676-2ED103A49CAA}"/>
    <cellStyle name="40 % – uthevingsfarge 4 2 2 2 2" xfId="1471" xr:uid="{7342C715-8001-44DC-A0AB-A03E97BAB130}"/>
    <cellStyle name="40 % - uthevingsfarge 4 2 2 2 3" xfId="2295" xr:uid="{CAB2C674-5C7B-4F86-A4E7-81CB55D88FBC}"/>
    <cellStyle name="40 % – uthevingsfarge 4 2 2 2 3" xfId="2224" xr:uid="{1B374D26-C037-47D0-8EA0-FBF54DC7D95E}"/>
    <cellStyle name="40 % - uthevingsfarge 4 2 2 2 4" xfId="3394" xr:uid="{15A73872-7988-4904-BE93-039C2D370517}"/>
    <cellStyle name="40 % – uthevingsfarge 4 2 2 2 4" xfId="3339" xr:uid="{D7599F84-E4DB-4808-B50C-32C50EF2F9C5}"/>
    <cellStyle name="40 % - uthevingsfarge 4 2 2 2 5" xfId="3065" xr:uid="{A3C72AFE-E8F2-4FE0-8288-F33A597267B2}"/>
    <cellStyle name="40 % – uthevingsfarge 4 2 2 2 5" xfId="3814" xr:uid="{A0A56BF7-2091-4F08-9983-9B7211220FB3}"/>
    <cellStyle name="40 % - uthevingsfarge 4 2 2 2 6" xfId="3246" xr:uid="{3EAC71E0-506D-4512-9275-67C7714A34C7}"/>
    <cellStyle name="40 % – uthevingsfarge 4 2 2 2 6" xfId="3911" xr:uid="{B10A5A4C-8052-4FF2-8FB3-E9BFA84EBDD7}"/>
    <cellStyle name="40 % - uthevingsfarge 4 2 2 3" xfId="1124" xr:uid="{DA9346CB-5CC7-472A-9BBC-B8A14681D2E1}"/>
    <cellStyle name="40 % – uthevingsfarge 4 2 2 3" xfId="1063" xr:uid="{44334437-7B8F-4167-83FE-C49CE04E183F}"/>
    <cellStyle name="40 % - uthevingsfarge 4 2 2 3 2" xfId="2602" xr:uid="{3D18E151-393A-4296-83C2-9AA30E3CD22B}"/>
    <cellStyle name="40 % – uthevingsfarge 4 2 2 3 2" xfId="2532" xr:uid="{0BEE81C6-185C-48FC-973B-509D0DBE2D45}"/>
    <cellStyle name="40 % - uthevingsfarge 4 2 2 3 3" xfId="3586" xr:uid="{A6563B99-C791-4251-8D7E-E68697EDF91E}"/>
    <cellStyle name="40 % – uthevingsfarge 4 2 2 3 3" xfId="3529" xr:uid="{72917234-57D4-4422-85F1-DD5227122969}"/>
    <cellStyle name="40 % - uthevingsfarge 4 2 2 3 4" xfId="3466" xr:uid="{86F31054-19FB-4CA0-819B-E4A8FEFF199C}"/>
    <cellStyle name="40 % – uthevingsfarge 4 2 2 3 4" xfId="3613" xr:uid="{0904B7F3-1AB0-4AFB-911A-965C8CF26528}"/>
    <cellStyle name="40 % - uthevingsfarge 4 2 2 3 5" xfId="3800" xr:uid="{188E9A64-7EF5-474A-8C88-39DB38CB6218}"/>
    <cellStyle name="40 % – uthevingsfarge 4 2 2 3 5" xfId="3322" xr:uid="{99B14D80-685F-4A12-BF13-52879C9805BC}"/>
    <cellStyle name="40 % - uthevingsfarge 4 2 2 4" xfId="2457" xr:uid="{98F4C790-62E9-4756-9EB6-8131609C4E69}"/>
    <cellStyle name="40 % – uthevingsfarge 4 2 2 4" xfId="2685" xr:uid="{9DC91137-7B1F-417D-93EF-398739146FFA}"/>
    <cellStyle name="40 % - uthevingsfarge 4 2 2 5" xfId="2083" xr:uid="{FBEA5F1E-F18B-4C88-A553-B48F7F5EBAEB}"/>
    <cellStyle name="40 % – uthevingsfarge 4 2 2 5" xfId="2783" xr:uid="{356FEADA-DE42-4770-AE7D-9D563BC65006}"/>
    <cellStyle name="40 % - uthevingsfarge 4 2 2 6" xfId="2077" xr:uid="{0C8204D2-8FEF-40F7-ABED-128A404A75FB}"/>
    <cellStyle name="40 % – uthevingsfarge 4 2 2 6" xfId="2729" xr:uid="{12468C65-D503-4DE8-815A-502299C9DCD4}"/>
    <cellStyle name="40 % - uthevingsfarge 4 2 2 7" xfId="2912" xr:uid="{77A5B37F-7BD1-4136-B510-C48E3C199E43}"/>
    <cellStyle name="40 % – uthevingsfarge 4 2 2 7" xfId="2195" xr:uid="{53515ECB-7F85-4E56-BEA2-2FEA671766F5}"/>
    <cellStyle name="40 % - uthevingsfarge 4 2 2 8" xfId="2788" xr:uid="{337E48E8-1217-4C03-BC44-FC88CE20EF9A}"/>
    <cellStyle name="40 % – uthevingsfarge 4 2 2 8" xfId="2994" xr:uid="{8A567CE8-5498-40A3-BF82-01F2103CEEF9}"/>
    <cellStyle name="40 % - uthevingsfarge 4 2 2 9" xfId="2974" xr:uid="{52303D86-8EC7-447A-AB03-BC087AEFEAB1}"/>
    <cellStyle name="40 % – uthevingsfarge 4 2 2 9" xfId="3028" xr:uid="{FB82440F-BBE5-4164-85C1-7CE501AF55F3}"/>
    <cellStyle name="40 % - uthevingsfarge 4 2 3" xfId="690" xr:uid="{DD8E27BA-B577-471E-9780-93C5049668A6}"/>
    <cellStyle name="40 % – uthevingsfarge 4 2 3" xfId="326" xr:uid="{00000000-0005-0000-0000-0000A7000000}"/>
    <cellStyle name="40 % - uthevingsfarge 4 2 3 2" xfId="1506" xr:uid="{D45BC6B7-1D64-4AE0-9D3B-08B7DCE0B52E}"/>
    <cellStyle name="40 % – uthevingsfarge 4 2 3 2" xfId="775" xr:uid="{C0862144-3742-4483-9BAC-4E170E7926E4}"/>
    <cellStyle name="40 % – uthevingsfarge 4 2 3 2 2" xfId="1591" xr:uid="{564E6D4B-E8EE-4F18-A4ED-D7A468CDDA01}"/>
    <cellStyle name="40 % – uthevingsfarge 4 2 3 2 3" xfId="2355" xr:uid="{66BD98EB-3412-4648-8FAA-7C699030AE54}"/>
    <cellStyle name="40 % - uthevingsfarge 4 2 3 3" xfId="2268" xr:uid="{91BC5277-67FC-4EB7-9E1B-1083837F550E}"/>
    <cellStyle name="40 % – uthevingsfarge 4 2 3 3" xfId="1183" xr:uid="{4FFEFFEA-877C-43A9-A04A-8BA003A7B7A6}"/>
    <cellStyle name="40 % - uthevingsfarge 4 2 3 4" xfId="3367" xr:uid="{924384DF-C5E9-431C-9F04-B7F445F503E2}"/>
    <cellStyle name="40 % – uthevingsfarge 4 2 3 4" xfId="2049" xr:uid="{86C4B398-0D44-4991-9593-6A9339C8B4D3}"/>
    <cellStyle name="40 % - uthevingsfarge 4 2 3 5" xfId="3651" xr:uid="{CA5F554E-5428-4C28-A254-E4CF7A30C342}"/>
    <cellStyle name="40 % – uthevingsfarge 4 2 3 5" xfId="3219" xr:uid="{764F3DC0-7A6C-43BD-9927-EEAB1D7EF74E}"/>
    <cellStyle name="40 % - uthevingsfarge 4 2 3 6" xfId="3609" xr:uid="{6DF83659-B690-43C1-B485-0825F89798FF}"/>
    <cellStyle name="40 % – uthevingsfarge 4 2 3 6" xfId="3198" xr:uid="{11C22208-3F4F-4663-95AF-3CC59C307C0B}"/>
    <cellStyle name="40 % – uthevingsfarge 4 2 3 7" xfId="3427" xr:uid="{6F6C8B98-90B3-46D3-B9F4-3BDDED7FE764}"/>
    <cellStyle name="40 % - uthevingsfarge 4 2 4" xfId="1098" xr:uid="{91DCDC9F-73A4-4509-BE45-D6662C53F44A}"/>
    <cellStyle name="40 % – uthevingsfarge 4 2 4" xfId="346" xr:uid="{00000000-0005-0000-0000-0000A8000000}"/>
    <cellStyle name="40 % - uthevingsfarge 4 2 4 2" xfId="2575" xr:uid="{6056998E-60EC-4B80-8A58-E57F2001E9B3}"/>
    <cellStyle name="40 % – uthevingsfarge 4 2 4 2" xfId="795" xr:uid="{7FA9C663-B553-4F65-B465-025E54C04C2F}"/>
    <cellStyle name="40 % – uthevingsfarge 4 2 4 2 2" xfId="1611" xr:uid="{F8C6CC26-78EC-472A-BEBC-92CD82639E25}"/>
    <cellStyle name="40 % – uthevingsfarge 4 2 4 2 3" xfId="2375" xr:uid="{3F12CA1C-ECFC-4BA5-87CF-DE3C4E1C238A}"/>
    <cellStyle name="40 % - uthevingsfarge 4 2 4 3" xfId="3561" xr:uid="{C520434D-B848-454B-9838-7AEF6E433C83}"/>
    <cellStyle name="40 % – uthevingsfarge 4 2 4 3" xfId="1203" xr:uid="{3FCFF6BC-CC15-4B57-AADD-F94808775C48}"/>
    <cellStyle name="40 % - uthevingsfarge 4 2 4 4" xfId="3787" xr:uid="{AA33CCEB-2CF1-4425-912D-58C7D8E3D2C9}"/>
    <cellStyle name="40 % – uthevingsfarge 4 2 4 4" xfId="2069" xr:uid="{284B6E75-1BC5-41BA-9757-452A9E963E96}"/>
    <cellStyle name="40 % - uthevingsfarge 4 2 4 5" xfId="3895" xr:uid="{146200D2-926A-4CE1-A108-396749A4C17E}"/>
    <cellStyle name="40 % – uthevingsfarge 4 2 4 5" xfId="3233" xr:uid="{C07856F1-E891-46E2-A3D3-964CB46BC4B2}"/>
    <cellStyle name="40 % – uthevingsfarge 4 2 4 6" xfId="3703" xr:uid="{F7FE083A-E8A0-482F-9A6B-A44B7D719489}"/>
    <cellStyle name="40 % – uthevingsfarge 4 2 4 7" xfId="3844" xr:uid="{B480F99F-E89C-49D5-992D-122A28D5F8BC}"/>
    <cellStyle name="40 % - uthevingsfarge 4 2 5" xfId="2675" xr:uid="{894E9ED5-91BE-4CEC-BE0F-B3621491D01F}"/>
    <cellStyle name="40 % – uthevingsfarge 4 2 5" xfId="321" xr:uid="{00000000-0005-0000-0000-0000A9000000}"/>
    <cellStyle name="40 % – uthevingsfarge 4 2 5 2" xfId="770" xr:uid="{D73D4AEE-7CF6-4C77-981E-F0667B9C4848}"/>
    <cellStyle name="40 % – uthevingsfarge 4 2 5 2 2" xfId="1586" xr:uid="{F4834AF6-6BF3-4BAB-BE91-6B3022708722}"/>
    <cellStyle name="40 % – uthevingsfarge 4 2 5 2 3" xfId="2350" xr:uid="{FF2818FC-71F5-4737-9776-FC6811BE761D}"/>
    <cellStyle name="40 % – uthevingsfarge 4 2 5 3" xfId="1178" xr:uid="{CF997185-F468-4076-93C0-552BDA47DFFD}"/>
    <cellStyle name="40 % – uthevingsfarge 4 2 5 4" xfId="2044" xr:uid="{957D590C-F800-4CC4-A66A-5148711952BF}"/>
    <cellStyle name="40 % - uthevingsfarge 4 2 6" xfId="2773" xr:uid="{6A98A0A6-7888-4B69-9A3E-02ABB70E0331}"/>
    <cellStyle name="40 % – uthevingsfarge 4 2 6" xfId="578" xr:uid="{EF6E37F8-7696-4460-A07A-E6CC996733A9}"/>
    <cellStyle name="40 % – uthevingsfarge 4 2 6 2" xfId="1395" xr:uid="{0BD65F10-3DB3-4BB7-BDB1-25C1BA2F2251}"/>
    <cellStyle name="40 % – uthevingsfarge 4 2 6 3" xfId="2116" xr:uid="{78E1D0A6-AC59-41DB-85DB-A06503D96930}"/>
    <cellStyle name="40 % - uthevingsfarge 4 2 7" xfId="2877" xr:uid="{70179E0D-1D16-4653-A3A7-B46D2FCA2489}"/>
    <cellStyle name="40 % – uthevingsfarge 4 2 7" xfId="987" xr:uid="{8FF30674-4EDD-46C6-91C4-923DC1DD41CF}"/>
    <cellStyle name="40 % – uthevingsfarge 4 2 7 2" xfId="2427" xr:uid="{AC125754-BA1F-4C88-9916-32C9BCFEDDEF}"/>
    <cellStyle name="40 % - uthevingsfarge 4 2 8" xfId="2951" xr:uid="{4F2AB00E-A83D-405C-8FE0-EDA1CA4BC0D7}"/>
    <cellStyle name="40 % – uthevingsfarge 4 2 8" xfId="2541" xr:uid="{E44B5C73-1C81-4F3F-864E-998D72ADE660}"/>
    <cellStyle name="40 % - uthevingsfarge 4 2 9" xfId="3014" xr:uid="{6D94D4F2-619A-4C9D-BE20-FBBFE1B6D3F1}"/>
    <cellStyle name="40 % – uthevingsfarge 4 2 9" xfId="2483" xr:uid="{9997D340-A72E-415E-B5BC-905F971D9369}"/>
    <cellStyle name="40 % - uthevingsfarge 4 3" xfId="278" xr:uid="{00000000-0005-0000-0000-0000AA000000}"/>
    <cellStyle name="40 % – uthevingsfarge 4 3" xfId="88" xr:uid="{00000000-0005-0000-0000-0000AB000000}"/>
    <cellStyle name="40 % - uthevingsfarge 4 3 10" xfId="2002" xr:uid="{3F7D04A4-350B-4A0F-BED2-C6CDFD2A6CF4}"/>
    <cellStyle name="40 % – uthevingsfarge 4 3 10" xfId="3016" xr:uid="{A2D72766-9C3C-43D3-BD64-BDC5A17277EC}"/>
    <cellStyle name="40 % - uthevingsfarge 4 3 11" xfId="3183" xr:uid="{340C4D95-51D9-4518-81B0-A71D51ABC9D9}"/>
    <cellStyle name="40 % – uthevingsfarge 4 3 11" xfId="1837" xr:uid="{95F1C32E-D1AB-4C3D-B467-54B6EEEAE6BB}"/>
    <cellStyle name="40 % - uthevingsfarge 4 3 12" xfId="3734" xr:uid="{EA6E7637-38D9-4B1E-8145-225A35647931}"/>
    <cellStyle name="40 % – uthevingsfarge 4 3 12" xfId="1893" xr:uid="{C046D746-8AC8-49B4-B98A-591EB6D0154B}"/>
    <cellStyle name="40 % - uthevingsfarge 4 3 13" xfId="3867" xr:uid="{1084B333-4E95-45BE-9A47-CF6748B9B377}"/>
    <cellStyle name="40 % – uthevingsfarge 4 3 13" xfId="3258" xr:uid="{1CE2844F-A734-424A-8398-661144B24AB7}"/>
    <cellStyle name="40 % – uthevingsfarge 4 3 14" xfId="3303" xr:uid="{872EFC63-58AE-43BA-B0B4-92832B0387F1}"/>
    <cellStyle name="40 % - uthevingsfarge 4 3 2" xfId="729" xr:uid="{B1757D44-F310-41C4-884E-F47066D71C32}"/>
    <cellStyle name="40 % – uthevingsfarge 4 3 2" xfId="200" xr:uid="{00000000-0005-0000-0000-0000AC000000}"/>
    <cellStyle name="40 % - uthevingsfarge 4 3 2 2" xfId="1545" xr:uid="{D4C8A69A-FFC1-43C1-883B-613AD6DD7C71}"/>
    <cellStyle name="40 % – uthevingsfarge 4 3 2 2" xfId="675" xr:uid="{7209F518-280A-4A7B-8F46-B255C42CAC13}"/>
    <cellStyle name="40 % – uthevingsfarge 4 3 2 2 2" xfId="1491" xr:uid="{BC39499A-5C9C-4194-9B43-AF1B0919A201}"/>
    <cellStyle name="40 % – uthevingsfarge 4 3 2 2 3" xfId="2244" xr:uid="{AF39C46B-B25D-493B-ABDA-45CBA314822A}"/>
    <cellStyle name="40 % - uthevingsfarge 4 3 2 3" xfId="2308" xr:uid="{F2669693-E002-443F-884B-B61CE4E9D1EA}"/>
    <cellStyle name="40 % – uthevingsfarge 4 3 2 3" xfId="1083" xr:uid="{70F74C70-6137-44E7-A635-982551862653}"/>
    <cellStyle name="40 % - uthevingsfarge 4 3 2 4" xfId="3407" xr:uid="{31F0431E-EA59-4E77-AE86-D97D7F781A25}"/>
    <cellStyle name="40 % – uthevingsfarge 4 3 2 4" xfId="1940" xr:uid="{7BF2BA0C-509C-47BD-83F2-4AFA7C45BC0F}"/>
    <cellStyle name="40 % - uthevingsfarge 4 3 2 5" xfId="3516" xr:uid="{AEAF77D6-5B4F-4E8E-A752-E90197289A82}"/>
    <cellStyle name="40 % – uthevingsfarge 4 3 2 5" xfId="3129" xr:uid="{C1731566-5618-4D03-BC22-3B02925C98CF}"/>
    <cellStyle name="40 % - uthevingsfarge 4 3 2 6" xfId="3663" xr:uid="{874375A6-0651-438B-AB7E-6F1C16884FFC}"/>
    <cellStyle name="40 % – uthevingsfarge 4 3 2 6" xfId="3070" xr:uid="{EFCB4FC2-8C36-4DA5-9004-BE2E4328F73E}"/>
    <cellStyle name="40 % – uthevingsfarge 4 3 2 7" xfId="3357" xr:uid="{51B42C96-CE27-4A44-AF67-D51BEA2D7889}"/>
    <cellStyle name="40 % - uthevingsfarge 4 3 3" xfId="1137" xr:uid="{A6D826A5-6A9A-445C-8C74-3FD664553C93}"/>
    <cellStyle name="40 % – uthevingsfarge 4 3 3" xfId="598" xr:uid="{50006251-2955-488F-B56C-A44A564452C7}"/>
    <cellStyle name="40 % - uthevingsfarge 4 3 3 2" xfId="2615" xr:uid="{EBFDFF1B-F482-46A2-85DE-00CB1C2DA784}"/>
    <cellStyle name="40 % – uthevingsfarge 4 3 3 2" xfId="1415" xr:uid="{BD26BF5E-7335-4C78-88E4-40BFC3BA369D}"/>
    <cellStyle name="40 % - uthevingsfarge 4 3 3 3" xfId="3599" xr:uid="{AE19983E-A247-4549-898C-A4FDCBA574FB}"/>
    <cellStyle name="40 % – uthevingsfarge 4 3 3 3" xfId="2136" xr:uid="{F58C9977-CE27-40D1-9A35-E58BFF65CA43}"/>
    <cellStyle name="40 % - uthevingsfarge 4 3 3 4" xfId="3758" xr:uid="{2CFB5B9A-C824-4D07-A156-E6B8BFA1A632}"/>
    <cellStyle name="40 % – uthevingsfarge 4 3 3 4" xfId="3281" xr:uid="{54F6FF9B-5D3F-45F8-AF2D-FEEF2BF84424}"/>
    <cellStyle name="40 % - uthevingsfarge 4 3 3 5" xfId="3876" xr:uid="{F2B89A5F-563F-4DAD-A6E6-7B06010B994F}"/>
    <cellStyle name="40 % – uthevingsfarge 4 3 3 5" xfId="3795" xr:uid="{9AE9DAC2-93D7-4288-824A-53FF8B16096E}"/>
    <cellStyle name="40 % – uthevingsfarge 4 3 3 6" xfId="3900" xr:uid="{DF153F8F-C4BE-42D8-9E37-5184B9AAA425}"/>
    <cellStyle name="40 % - uthevingsfarge 4 3 4" xfId="2650" xr:uid="{F8DD5281-8828-4F7D-99AA-31F18552F11C}"/>
    <cellStyle name="40 % – uthevingsfarge 4 3 4" xfId="1007" xr:uid="{D45E457A-57F5-4256-8037-4593086220B5}"/>
    <cellStyle name="40 % – uthevingsfarge 4 3 4 2" xfId="2447" xr:uid="{2DC1F2E8-B9F5-43AB-96AB-8351063B3D0A}"/>
    <cellStyle name="40 % - uthevingsfarge 4 3 5" xfId="2751" xr:uid="{949B9993-7609-46ED-8606-F1BE05E37302}"/>
    <cellStyle name="40 % – uthevingsfarge 4 3 5" xfId="2704" xr:uid="{478BF559-BD64-45FC-AB1F-81A6AF90FD00}"/>
    <cellStyle name="40 % - uthevingsfarge 4 3 6" xfId="2857" xr:uid="{392C6E41-1056-4865-8033-B244092FBA5B}"/>
    <cellStyle name="40 % – uthevingsfarge 4 3 6" xfId="2800" xr:uid="{586CA121-0F65-4A4E-A365-4A1D1CBF7956}"/>
    <cellStyle name="40 % - uthevingsfarge 4 3 7" xfId="2923" xr:uid="{0BD5F56B-B49E-4686-A621-31F0700E6FA3}"/>
    <cellStyle name="40 % – uthevingsfarge 4 3 7" xfId="2493" xr:uid="{87E856C1-F32E-4F0B-848F-4529EF6C2117}"/>
    <cellStyle name="40 % - uthevingsfarge 4 3 8" xfId="2920" xr:uid="{A1D4A543-A0F8-431E-B5CE-3F5266A53789}"/>
    <cellStyle name="40 % – uthevingsfarge 4 3 8" xfId="2547" xr:uid="{71C40EF8-9F31-4F4D-841E-86231246F40E}"/>
    <cellStyle name="40 % - uthevingsfarge 4 3 9" xfId="3053" xr:uid="{05337160-8BC7-4B77-976A-A5601F95357C}"/>
    <cellStyle name="40 % – uthevingsfarge 4 3 9" xfId="2965" xr:uid="{1A593304-6360-4EEA-99E7-8CDE9593C228}"/>
    <cellStyle name="40 % - uthevingsfarge 4 4" xfId="251" xr:uid="{00000000-0005-0000-0000-0000AD000000}"/>
    <cellStyle name="40 % – uthevingsfarge 4 4" xfId="118" xr:uid="{00000000-0005-0000-0000-0000AE000000}"/>
    <cellStyle name="40 % - uthevingsfarge 4 4 10" xfId="1975" xr:uid="{94CFDC43-D846-45A4-8411-DA3D7071314C}"/>
    <cellStyle name="40 % – uthevingsfarge 4 4 10" xfId="1867" xr:uid="{A81BD9BD-57F5-43B4-9C97-50F0FE1D4509}"/>
    <cellStyle name="40 % - uthevingsfarge 4 4 11" xfId="3158" xr:uid="{9BD910E9-E4D9-4BBA-A989-EA1F9B84F661}"/>
    <cellStyle name="40 % – uthevingsfarge 4 4 11" xfId="3074" xr:uid="{B88E86AA-4258-44A6-8BC8-10273C17D72D}"/>
    <cellStyle name="40 % - uthevingsfarge 4 4 12" xfId="3190" xr:uid="{EEE2C20C-9947-4C73-AB93-D2D2347ADD7A}"/>
    <cellStyle name="40 % – uthevingsfarge 4 4 12" xfId="3250" xr:uid="{DCA8B931-F57F-46CA-9BD0-19F8292AA27C}"/>
    <cellStyle name="40 % - uthevingsfarge 4 4 13" xfId="3686" xr:uid="{03BF4C65-1FAB-4A4D-9111-C2C29799092A}"/>
    <cellStyle name="40 % – uthevingsfarge 4 4 13" xfId="3697" xr:uid="{0B17ECEC-85CE-4110-98EE-46477A13C45C}"/>
    <cellStyle name="40 % - uthevingsfarge 4 4 2" xfId="702" xr:uid="{0FD065BD-A678-4400-95D9-1A6F12BE38AF}"/>
    <cellStyle name="40 % – uthevingsfarge 4 4 2" xfId="628" xr:uid="{61A63283-067F-44BC-B146-900CD301493D}"/>
    <cellStyle name="40 % - uthevingsfarge 4 4 2 2" xfId="1518" xr:uid="{53F35F42-6C15-45FF-9F95-22E9068EC766}"/>
    <cellStyle name="40 % – uthevingsfarge 4 4 2 2" xfId="1445" xr:uid="{10D17087-5B2B-447D-9AE9-E22AA4273570}"/>
    <cellStyle name="40 % - uthevingsfarge 4 4 2 3" xfId="2281" xr:uid="{C289CAF8-3476-4861-B857-F4AAD7F7DB6E}"/>
    <cellStyle name="40 % – uthevingsfarge 4 4 2 3" xfId="2166" xr:uid="{EE7C6A06-C1B4-46F8-B355-4B7DAFD65C9E}"/>
    <cellStyle name="40 % - uthevingsfarge 4 4 2 4" xfId="3380" xr:uid="{BD412B34-98EB-4520-9810-63EB831A9A74}"/>
    <cellStyle name="40 % – uthevingsfarge 4 4 2 4" xfId="3305" xr:uid="{A0EC5901-39A9-4B84-8486-6378F2602B2A}"/>
    <cellStyle name="40 % - uthevingsfarge 4 4 2 5" xfId="3658" xr:uid="{F2037894-0C2D-488F-9999-138F1B71A774}"/>
    <cellStyle name="40 % – uthevingsfarge 4 4 2 5" xfId="3433" xr:uid="{3C79B6A2-8F34-4477-A91B-9385FD0DC390}"/>
    <cellStyle name="40 % - uthevingsfarge 4 4 2 6" xfId="3713" xr:uid="{E765248A-AB65-4999-A08D-581E5FFA2DC3}"/>
    <cellStyle name="40 % – uthevingsfarge 4 4 2 6" xfId="1787" xr:uid="{C2B839D2-E61F-4DBE-902A-CB951A4EC9C0}"/>
    <cellStyle name="40 % - uthevingsfarge 4 4 3" xfId="1110" xr:uid="{DBCF6F50-63C0-42B6-BADB-F400E00BAD4A}"/>
    <cellStyle name="40 % – uthevingsfarge 4 4 3" xfId="1037" xr:uid="{49CE3755-2259-4525-A8C7-35B7E33D67AB}"/>
    <cellStyle name="40 % - uthevingsfarge 4 4 3 2" xfId="2589" xr:uid="{25E29ED6-F3F1-434E-8D83-A6AC6EF0A5C0}"/>
    <cellStyle name="40 % – uthevingsfarge 4 4 3 2" xfId="2475" xr:uid="{B08060C8-EBB0-4352-859F-7AB932BDEA2C}"/>
    <cellStyle name="40 % - uthevingsfarge 4 4 3 3" xfId="3574" xr:uid="{7E6AB413-92FD-4024-AB94-EB70829FDF5D}"/>
    <cellStyle name="40 % – uthevingsfarge 4 4 3 3" xfId="3493" xr:uid="{AC3B6EAD-3BB2-4663-8C25-5A60FF7118A0}"/>
    <cellStyle name="40 % - uthevingsfarge 4 4 3 4" xfId="3646" xr:uid="{4901D825-198C-4874-9C87-BD6A977B61B9}"/>
    <cellStyle name="40 % – uthevingsfarge 4 4 3 4" xfId="3684" xr:uid="{51F3C176-9FDE-4540-A928-2111C8F67962}"/>
    <cellStyle name="40 % - uthevingsfarge 4 4 3 5" xfId="3641" xr:uid="{A4F6E75E-B0D2-4D6A-AF24-C0271B2DE186}"/>
    <cellStyle name="40 % – uthevingsfarge 4 4 3 5" xfId="3834" xr:uid="{16812916-CC58-423A-B54F-75078A0DBD93}"/>
    <cellStyle name="40 % - uthevingsfarge 4 4 4" xfId="2674" xr:uid="{75C7D8CC-FD53-41AB-823B-833B2FCD0C43}"/>
    <cellStyle name="40 % – uthevingsfarge 4 4 4" xfId="2536" xr:uid="{F943287F-5C4C-4E28-A717-052B583A805D}"/>
    <cellStyle name="40 % - uthevingsfarge 4 4 5" xfId="2772" xr:uid="{9A7B69C7-2625-4F3D-8C25-657D46AD2EAA}"/>
    <cellStyle name="40 % – uthevingsfarge 4 4 5" xfId="2655" xr:uid="{5658618B-37E5-48CD-AB58-675ECB05879E}"/>
    <cellStyle name="40 % - uthevingsfarge 4 4 6" xfId="2866" xr:uid="{FD9255D4-F6BB-4C78-90C7-CFC6D414E6BE}"/>
    <cellStyle name="40 % – uthevingsfarge 4 4 6" xfId="2680" xr:uid="{9AF3A0BE-C5C5-4886-BB6F-7E93BFD7B7BE}"/>
    <cellStyle name="40 % - uthevingsfarge 4 4 7" xfId="2837" xr:uid="{25B14D9B-5294-4323-8777-D5AD374472A7}"/>
    <cellStyle name="40 % – uthevingsfarge 4 4 7" xfId="2791" xr:uid="{A7F561BD-B04D-4C75-BBE2-31C8E38B4BF3}"/>
    <cellStyle name="40 % - uthevingsfarge 4 4 8" xfId="2887" xr:uid="{E489467A-8CB9-4309-BD5E-7B591359EEA2}"/>
    <cellStyle name="40 % – uthevingsfarge 4 4 8" xfId="2963" xr:uid="{D2B799D6-6563-461E-914C-05FD2D8020EE}"/>
    <cellStyle name="40 % - uthevingsfarge 4 4 9" xfId="2902" xr:uid="{A1F2FB43-7D13-47E4-942C-624D5D582B9F}"/>
    <cellStyle name="40 % – uthevingsfarge 4 4 9" xfId="2844" xr:uid="{5BFCEB6C-59ED-4F78-81D8-6CBD9719B46C}"/>
    <cellStyle name="40 % – uthevingsfarge 4 5" xfId="299" xr:uid="{00000000-0005-0000-0000-0000AF000000}"/>
    <cellStyle name="40 % – uthevingsfarge 4 5 2" xfId="748" xr:uid="{AA5ED1C9-FD45-48D9-9882-FD9BAB0B091D}"/>
    <cellStyle name="40 % – uthevingsfarge 4 5 2 2" xfId="1564" xr:uid="{D4FD9F04-840D-4285-B3C2-CE168919B570}"/>
    <cellStyle name="40 % – uthevingsfarge 4 5 2 3" xfId="2328" xr:uid="{ED09EF75-D080-4D98-AAC8-829628A1501C}"/>
    <cellStyle name="40 % – uthevingsfarge 4 5 3" xfId="1156" xr:uid="{58589CEF-5145-47E3-B6E9-6DECBD39175E}"/>
    <cellStyle name="40 % – uthevingsfarge 4 5 4" xfId="2022" xr:uid="{96FBB01A-610D-40DA-B38F-D5DCBC9E3CCB}"/>
    <cellStyle name="40 % – uthevingsfarge 4 6" xfId="116" xr:uid="{00000000-0005-0000-0000-0000B0000000}"/>
    <cellStyle name="40 % – uthevingsfarge 4 6 2" xfId="626" xr:uid="{0BB1DAE2-7CAD-46F2-853F-72836FFE5E32}"/>
    <cellStyle name="40 % – uthevingsfarge 4 6 2 2" xfId="1443" xr:uid="{651B1963-BDFD-47FE-92BD-A14190B1DC65}"/>
    <cellStyle name="40 % – uthevingsfarge 4 6 2 3" xfId="2164" xr:uid="{9DD9B7D0-DC3D-4F45-B667-503D4E6FACD0}"/>
    <cellStyle name="40 % – uthevingsfarge 4 6 3" xfId="1035" xr:uid="{823EB35E-1678-40B9-AC99-56B46E21ED8E}"/>
    <cellStyle name="40 % – uthevingsfarge 4 6 4" xfId="1865" xr:uid="{62C5F047-A6E7-4558-943A-D75D43BA74C6}"/>
    <cellStyle name="40 % – uthevingsfarge 4 7" xfId="352" xr:uid="{00000000-0005-0000-0000-0000B1000000}"/>
    <cellStyle name="40 % – uthevingsfarge 4 7 2" xfId="801" xr:uid="{4984054C-9937-469E-A163-4597496318D2}"/>
    <cellStyle name="40 % – uthevingsfarge 4 7 2 2" xfId="1617" xr:uid="{4AB28177-E61B-4E9A-8A42-D344BE3D584C}"/>
    <cellStyle name="40 % – uthevingsfarge 4 7 2 3" xfId="2381" xr:uid="{26F98663-F2C4-4067-8D3F-722AA9284F65}"/>
    <cellStyle name="40 % – uthevingsfarge 4 7 3" xfId="1209" xr:uid="{080EFCD4-2A62-4FCE-A76F-4AA42F47F38B}"/>
    <cellStyle name="40 % – uthevingsfarge 4 7 4" xfId="2075" xr:uid="{D4F1CFCC-611A-4BB3-9298-1901F3A88566}"/>
    <cellStyle name="40 % – uthevingsfarge 4 8" xfId="492" xr:uid="{00000000-0005-0000-0000-0000EA010000}"/>
    <cellStyle name="40 % – uthevingsfarge 4 8 2" xfId="901" xr:uid="{87866D19-1678-4E28-BE50-2089C6E38289}"/>
    <cellStyle name="40 % – uthevingsfarge 4 8 2 2" xfId="1717" xr:uid="{CE1F9944-970D-42F7-AE44-BA9A5D2F6299}"/>
    <cellStyle name="40 % – uthevingsfarge 4 8 3" xfId="1309" xr:uid="{AB2CEC24-0398-4CB0-94CE-C9BA303E3266}"/>
    <cellStyle name="40 % – uthevingsfarge 4 8 4" xfId="2189" xr:uid="{E0041A48-1AFC-4512-9BC2-A001B9C34675}"/>
    <cellStyle name="40 % – uthevingsfarge 4 9" xfId="507" xr:uid="{00000000-0005-0000-0000-0000FE010000}"/>
    <cellStyle name="40 % – uthevingsfarge 4 9 2" xfId="916" xr:uid="{00720637-B254-444D-A65C-EC771E7891B7}"/>
    <cellStyle name="40 % – uthevingsfarge 4 9 2 2" xfId="1732" xr:uid="{E7603D4A-673F-4411-9F9B-A148885D517D}"/>
    <cellStyle name="40 % – uthevingsfarge 4 9 3" xfId="1324" xr:uid="{EE3B816C-0BD9-4F84-87C4-51A94F4DB855}"/>
    <cellStyle name="40 % – uthevingsfarge 4 9 4" xfId="2497" xr:uid="{466E38A4-1B34-4AFC-8564-80ED2F8951D9}"/>
    <cellStyle name="40 % – uthevingsfarge 5" xfId="44" builtinId="47" customBuiltin="1"/>
    <cellStyle name="40 % – uthevingsfarge 5 10" xfId="516" xr:uid="{00000000-0005-0000-0000-00000B020000}"/>
    <cellStyle name="40 % – uthevingsfarge 5 10 2" xfId="925" xr:uid="{7D6637E1-FD63-4DE0-9017-FAAE17109601}"/>
    <cellStyle name="40 % – uthevingsfarge 5 10 2 2" xfId="1741" xr:uid="{EBA8F3E6-9BD8-444E-9F88-AB76AA238AC5}"/>
    <cellStyle name="40 % – uthevingsfarge 5 10 3" xfId="1333" xr:uid="{FD86D679-E794-400C-998D-FFED7F949B0A}"/>
    <cellStyle name="40 % – uthevingsfarge 5 10 4" xfId="2625" xr:uid="{D2DA71E4-9E9C-4DB0-8773-DC314A5FCC5C}"/>
    <cellStyle name="40 % – uthevingsfarge 5 11" xfId="534" xr:uid="{00000000-0005-0000-0000-000017020000}"/>
    <cellStyle name="40 % – uthevingsfarge 5 11 2" xfId="943" xr:uid="{AC66FB17-65FA-4074-9FCE-C2C4B52D1423}"/>
    <cellStyle name="40 % – uthevingsfarge 5 11 2 2" xfId="1759" xr:uid="{415C9BF4-8DC8-493A-9AD6-75F3712C91E6}"/>
    <cellStyle name="40 % – uthevingsfarge 5 11 3" xfId="1351" xr:uid="{57FBBF6E-3B16-4669-8F7E-19951643DCFC}"/>
    <cellStyle name="40 % – uthevingsfarge 5 12" xfId="551" xr:uid="{A8316D45-7E29-4EC1-918E-4807E528BA49}"/>
    <cellStyle name="40 % – uthevingsfarge 5 12 2" xfId="960" xr:uid="{A3D1F5F8-E13C-41FA-A416-14B3AA9E0092}"/>
    <cellStyle name="40 % – uthevingsfarge 5 12 2 2" xfId="1776" xr:uid="{36D8AEB6-4466-4124-B5D6-ABAFE69C87F5}"/>
    <cellStyle name="40 % – uthevingsfarge 5 12 3" xfId="1368" xr:uid="{CA45AB13-A829-40FE-9283-4FA1F4D6A6FB}"/>
    <cellStyle name="40 % – uthevingsfarge 5 13" xfId="563" xr:uid="{7C107B26-1B45-4A42-8D69-EC131E85E32F}"/>
    <cellStyle name="40 % – uthevingsfarge 5 13 2" xfId="1380" xr:uid="{01519B59-B3BE-4574-BDCD-185A46930230}"/>
    <cellStyle name="40 % – uthevingsfarge 5 14" xfId="972" xr:uid="{28A76227-E56E-4263-A35A-B18564B4AFBB}"/>
    <cellStyle name="40 % – uthevingsfarge 5 15" xfId="1902" xr:uid="{1605ADDE-2BC0-42B6-B647-FE0714B7E7AF}"/>
    <cellStyle name="40 % - uthevingsfarge 5 2" xfId="239" xr:uid="{00000000-0005-0000-0000-0000B3000000}"/>
    <cellStyle name="40 % – uthevingsfarge 5 2" xfId="71" xr:uid="{00000000-0005-0000-0000-0000B4000000}"/>
    <cellStyle name="40 % - uthevingsfarge 5 2 10" xfId="2904" xr:uid="{C15C4D05-BE1A-4383-BFBD-790916D9649F}"/>
    <cellStyle name="40 % – uthevingsfarge 5 2 10" xfId="2779" xr:uid="{54BF26AA-D879-4670-8199-6DD9F1F7392E}"/>
    <cellStyle name="40 % - uthevingsfarge 5 2 11" xfId="1963" xr:uid="{716FC24A-FEC4-46AA-B4AE-D838D87FAC57}"/>
    <cellStyle name="40 % – uthevingsfarge 5 2 11" xfId="1820" xr:uid="{BF68AE8F-6CF7-4E9F-994E-45950692B3FC}"/>
    <cellStyle name="40 % - uthevingsfarge 5 2 12" xfId="3147" xr:uid="{425FC0E5-8B0D-4A0D-BCC3-14BB4236D0D7}"/>
    <cellStyle name="40 % – uthevingsfarge 5 2 12" xfId="1796" xr:uid="{AC431BBD-2D4B-4515-AA9E-D32EF43F914D}"/>
    <cellStyle name="40 % - uthevingsfarge 5 2 13" xfId="3193" xr:uid="{5498C030-BFBF-4C06-BB99-7532C0CCB127}"/>
    <cellStyle name="40 % – uthevingsfarge 5 2 13" xfId="3194" xr:uid="{6D8DD887-A857-4069-A6B1-DDEA2240004E}"/>
    <cellStyle name="40 % - uthevingsfarge 5 2 14" xfId="3469" xr:uid="{AC0D109A-2866-4883-86C9-7346F0C0E9D2}"/>
    <cellStyle name="40 % – uthevingsfarge 5 2 14" xfId="3722" xr:uid="{DAD055BA-C616-4418-B1AB-CC19D6969BEE}"/>
    <cellStyle name="40 % - uthevingsfarge 5 2 2" xfId="267" xr:uid="{00000000-0005-0000-0000-0000B5000000}"/>
    <cellStyle name="40 % – uthevingsfarge 5 2 2" xfId="183" xr:uid="{00000000-0005-0000-0000-0000B6000000}"/>
    <cellStyle name="40 % - uthevingsfarge 5 2 2 10" xfId="1991" xr:uid="{C28D0171-3083-4D35-96CD-999D23F221EE}"/>
    <cellStyle name="40 % – uthevingsfarge 5 2 2 10" xfId="1923" xr:uid="{DE9CC1F0-58F9-4938-BB13-B981A2C54383}"/>
    <cellStyle name="40 % - uthevingsfarge 5 2 2 11" xfId="3172" xr:uid="{7E2C3930-26DE-4D28-8AC7-AE34409541CD}"/>
    <cellStyle name="40 % – uthevingsfarge 5 2 2 11" xfId="3113" xr:uid="{78897DF3-743F-479C-9B67-31AD7C03C33E}"/>
    <cellStyle name="40 % - uthevingsfarge 5 2 2 12" xfId="3714" xr:uid="{F018EC6A-8AEF-4F2D-9FD6-27AA23DB7326}"/>
    <cellStyle name="40 % – uthevingsfarge 5 2 2 12" xfId="1797" xr:uid="{E3EC9A09-706E-4287-B3E5-8367C82F888E}"/>
    <cellStyle name="40 % - uthevingsfarge 5 2 2 13" xfId="3851" xr:uid="{C7224307-FB26-40C4-A1B2-51885C73C83F}"/>
    <cellStyle name="40 % – uthevingsfarge 5 2 2 13" xfId="3326" xr:uid="{7DFB06D3-EC84-4307-84B8-711257440B23}"/>
    <cellStyle name="40 % - uthevingsfarge 5 2 2 2" xfId="718" xr:uid="{8B1C7D72-436C-4773-8F33-3C5D8AEB6E10}"/>
    <cellStyle name="40 % – uthevingsfarge 5 2 2 2" xfId="658" xr:uid="{43055E7D-635B-4474-A55D-584E930B9E44}"/>
    <cellStyle name="40 % - uthevingsfarge 5 2 2 2 2" xfId="1534" xr:uid="{A6E3EED6-2389-49B0-8AB0-3C0A77AF6821}"/>
    <cellStyle name="40 % – uthevingsfarge 5 2 2 2 2" xfId="1474" xr:uid="{67934772-ACE8-46FA-B417-9C9E8FB02931}"/>
    <cellStyle name="40 % - uthevingsfarge 5 2 2 2 3" xfId="2297" xr:uid="{EA19C891-B7B0-4014-847B-4949A584B7B9}"/>
    <cellStyle name="40 % – uthevingsfarge 5 2 2 2 3" xfId="2227" xr:uid="{969CDE91-A1FD-4209-83AD-08E7396B362D}"/>
    <cellStyle name="40 % - uthevingsfarge 5 2 2 2 4" xfId="3396" xr:uid="{169DE362-F481-40C7-86EA-7AB15CDEDEAF}"/>
    <cellStyle name="40 % – uthevingsfarge 5 2 2 2 4" xfId="3342" xr:uid="{C553C901-44C3-4708-A36D-08C85C093105}"/>
    <cellStyle name="40 % - uthevingsfarge 5 2 2 2 5" xfId="3062" xr:uid="{A67023F8-AA71-4EAE-9979-15DBE3D34D9F}"/>
    <cellStyle name="40 % – uthevingsfarge 5 2 2 2 5" xfId="3509" xr:uid="{851C9072-7BC3-44F0-974C-D05287E491F1}"/>
    <cellStyle name="40 % - uthevingsfarge 5 2 2 2 6" xfId="3137" xr:uid="{10FECF63-A5F3-4C2E-A6EA-3BBB3AEB36CF}"/>
    <cellStyle name="40 % – uthevingsfarge 5 2 2 2 6" xfId="3090" xr:uid="{6A99BABC-D013-4FF7-9378-8DBAD8658414}"/>
    <cellStyle name="40 % - uthevingsfarge 5 2 2 3" xfId="1126" xr:uid="{4D4A2D20-226A-4B22-B754-772045503ACD}"/>
    <cellStyle name="40 % – uthevingsfarge 5 2 2 3" xfId="1066" xr:uid="{EDB0352C-43F3-4A3F-998E-E3E57D7F0864}"/>
    <cellStyle name="40 % - uthevingsfarge 5 2 2 3 2" xfId="2604" xr:uid="{65FEAB49-5543-4793-883C-47753BFB791E}"/>
    <cellStyle name="40 % – uthevingsfarge 5 2 2 3 2" xfId="2535" xr:uid="{CA693FD0-E4D2-44CF-BD52-BE476A207B66}"/>
    <cellStyle name="40 % - uthevingsfarge 5 2 2 3 3" xfId="3588" xr:uid="{614A3CE0-AA1B-48F5-BE29-634F4E5967E5}"/>
    <cellStyle name="40 % – uthevingsfarge 5 2 2 3 3" xfId="3531" xr:uid="{8145FB24-985F-4EB1-8F9D-50C49282D245}"/>
    <cellStyle name="40 % - uthevingsfarge 5 2 2 3 4" xfId="3264" xr:uid="{B84707FB-38C8-4C7B-A4AA-161549DB2668}"/>
    <cellStyle name="40 % – uthevingsfarge 5 2 2 3 4" xfId="3517" xr:uid="{F838A1A8-0352-400B-8AC6-FE2E7B7C5A7C}"/>
    <cellStyle name="40 % - uthevingsfarge 5 2 2 3 5" xfId="3728" xr:uid="{6A0CFDEB-7C61-430F-8424-CF08C1686583}"/>
    <cellStyle name="40 % – uthevingsfarge 5 2 2 3 5" xfId="3706" xr:uid="{5E0EFF1A-A78D-47AE-AB74-F9673F02DE0C}"/>
    <cellStyle name="40 % - uthevingsfarge 5 2 2 4" xfId="2485" xr:uid="{5D6EBC8B-6AA6-4E60-8B5B-4A4D5F9DB6DA}"/>
    <cellStyle name="40 % – uthevingsfarge 5 2 2 4" xfId="2552" xr:uid="{0BCA3B1F-3AD5-4E3B-85E3-995BA307DEDC}"/>
    <cellStyle name="40 % - uthevingsfarge 5 2 2 5" xfId="2507" xr:uid="{1C37701B-C720-447B-880F-752BEE4F87D0}"/>
    <cellStyle name="40 % – uthevingsfarge 5 2 2 5" xfId="2654" xr:uid="{C05E648B-8E7E-44DB-8898-B63853628631}"/>
    <cellStyle name="40 % - uthevingsfarge 5 2 2 6" xfId="2834" xr:uid="{4C20E105-D844-4968-81BC-830A27197EBC}"/>
    <cellStyle name="40 % – uthevingsfarge 5 2 2 6" xfId="2830" xr:uid="{6AE6A8CB-094A-46E6-A699-847C9D550AFA}"/>
    <cellStyle name="40 % - uthevingsfarge 5 2 2 7" xfId="2740" xr:uid="{7515D553-A53A-4D35-B208-4AAEADEB6CEA}"/>
    <cellStyle name="40 % – uthevingsfarge 5 2 2 7" xfId="2925" xr:uid="{60DA4DA4-8E40-4062-ACA4-6276B90F17BE}"/>
    <cellStyle name="40 % - uthevingsfarge 5 2 2 8" xfId="2985" xr:uid="{1577F2E9-E21E-4A5A-AFC0-6AF7C2538DAC}"/>
    <cellStyle name="40 % – uthevingsfarge 5 2 2 8" xfId="3009" xr:uid="{730C22AB-CC8D-4021-9D3A-70628D2942F8}"/>
    <cellStyle name="40 % - uthevingsfarge 5 2 2 9" xfId="2405" xr:uid="{8A1720F2-033C-41E9-9400-A694C296AF91}"/>
    <cellStyle name="40 % – uthevingsfarge 5 2 2 9" xfId="2712" xr:uid="{94B63005-17D3-47EF-BC7F-F02DFE23EA10}"/>
    <cellStyle name="40 % - uthevingsfarge 5 2 3" xfId="692" xr:uid="{65F36EAA-7821-4C99-A7D0-41C06C9B5BFD}"/>
    <cellStyle name="40 % – uthevingsfarge 5 2 3" xfId="329" xr:uid="{00000000-0005-0000-0000-0000B7000000}"/>
    <cellStyle name="40 % - uthevingsfarge 5 2 3 2" xfId="1508" xr:uid="{A07F9459-1824-46E7-B17B-427AC9CB85E5}"/>
    <cellStyle name="40 % – uthevingsfarge 5 2 3 2" xfId="778" xr:uid="{EB09FC9A-D2F4-41EA-8E5B-49B1987A6225}"/>
    <cellStyle name="40 % – uthevingsfarge 5 2 3 2 2" xfId="1594" xr:uid="{5F304E2F-C1D5-418A-9F6F-0FD274C91440}"/>
    <cellStyle name="40 % – uthevingsfarge 5 2 3 2 3" xfId="2358" xr:uid="{703320BC-059D-4264-BF2A-F48404FD615D}"/>
    <cellStyle name="40 % - uthevingsfarge 5 2 3 3" xfId="2270" xr:uid="{323EDD71-232E-4E78-987C-D7B3B7A146C0}"/>
    <cellStyle name="40 % – uthevingsfarge 5 2 3 3" xfId="1186" xr:uid="{E0320F49-3A88-4A80-A0E0-0C88C5D080F2}"/>
    <cellStyle name="40 % - uthevingsfarge 5 2 3 4" xfId="3369" xr:uid="{005180CB-5BD8-4E03-B23E-69FBD16A7D28}"/>
    <cellStyle name="40 % – uthevingsfarge 5 2 3 4" xfId="2052" xr:uid="{6345B9A7-3807-4E56-84DB-8ADDE23F6356}"/>
    <cellStyle name="40 % - uthevingsfarge 5 2 3 5" xfId="3207" xr:uid="{E51F33F6-2AD0-4951-B45C-871CDCB6EA79}"/>
    <cellStyle name="40 % – uthevingsfarge 5 2 3 5" xfId="3221" xr:uid="{D1B74CE6-CADC-408E-B8FE-DE1AE1DB6206}"/>
    <cellStyle name="40 % - uthevingsfarge 5 2 3 6" xfId="3668" xr:uid="{212CCFF0-C0D3-4DC4-ABEC-7A804826EE4A}"/>
    <cellStyle name="40 % – uthevingsfarge 5 2 3 6" xfId="3692" xr:uid="{17AE1FCE-FE73-40FB-9A01-7ECC2844EF2F}"/>
    <cellStyle name="40 % – uthevingsfarge 5 2 3 7" xfId="3839" xr:uid="{0D691A41-DD21-4091-BBAD-A5C23E2D7346}"/>
    <cellStyle name="40 % - uthevingsfarge 5 2 4" xfId="1100" xr:uid="{FCEEA9AD-0406-4F0A-BF70-AEAD1B581C48}"/>
    <cellStyle name="40 % – uthevingsfarge 5 2 4" xfId="344" xr:uid="{00000000-0005-0000-0000-0000B8000000}"/>
    <cellStyle name="40 % - uthevingsfarge 5 2 4 2" xfId="2577" xr:uid="{EFCEE90A-F42A-4EB2-99D2-2E531999DABE}"/>
    <cellStyle name="40 % – uthevingsfarge 5 2 4 2" xfId="793" xr:uid="{67F162C2-B0D2-432C-836F-A865F8109D01}"/>
    <cellStyle name="40 % – uthevingsfarge 5 2 4 2 2" xfId="1609" xr:uid="{4A97CEB3-661C-4F24-A3EB-773D56CAD845}"/>
    <cellStyle name="40 % – uthevingsfarge 5 2 4 2 3" xfId="2373" xr:uid="{34B1638C-7129-4CDA-A177-E4E4A57FE495}"/>
    <cellStyle name="40 % - uthevingsfarge 5 2 4 3" xfId="3563" xr:uid="{896930D6-BBEF-4194-8802-358432CF6AA6}"/>
    <cellStyle name="40 % – uthevingsfarge 5 2 4 3" xfId="1201" xr:uid="{DF7845EB-A10A-4AE9-B54E-8C31D8E79253}"/>
    <cellStyle name="40 % - uthevingsfarge 5 2 4 4" xfId="3753" xr:uid="{96C51838-1ECA-41A2-8369-8BF104C7D536}"/>
    <cellStyle name="40 % – uthevingsfarge 5 2 4 4" xfId="2067" xr:uid="{D6ADF8C6-EB9A-4A32-B93C-2C5F483C4AFF}"/>
    <cellStyle name="40 % - uthevingsfarge 5 2 4 5" xfId="3874" xr:uid="{73D4F111-750F-4F64-B149-BEE493E87C7A}"/>
    <cellStyle name="40 % – uthevingsfarge 5 2 4 5" xfId="3231" xr:uid="{48194E65-214D-4FC2-A09C-D980F1A7C694}"/>
    <cellStyle name="40 % – uthevingsfarge 5 2 4 6" xfId="3689" xr:uid="{5D1FCA34-62D8-4C96-8A0B-580789F16C86}"/>
    <cellStyle name="40 % – uthevingsfarge 5 2 4 7" xfId="3838" xr:uid="{22FED942-0538-4F72-819D-8029ED1E24FC}"/>
    <cellStyle name="40 % - uthevingsfarge 5 2 5" xfId="2636" xr:uid="{6C02242C-003C-440E-B54A-230C9F816C98}"/>
    <cellStyle name="40 % – uthevingsfarge 5 2 5" xfId="351" xr:uid="{00000000-0005-0000-0000-0000B9000000}"/>
    <cellStyle name="40 % – uthevingsfarge 5 2 5 2" xfId="800" xr:uid="{B4DD0083-5B17-4305-80D2-A36AAF36C0C0}"/>
    <cellStyle name="40 % – uthevingsfarge 5 2 5 2 2" xfId="1616" xr:uid="{D1313C46-D232-42FF-807E-B2F7ADD155D8}"/>
    <cellStyle name="40 % – uthevingsfarge 5 2 5 2 3" xfId="2380" xr:uid="{667C3BFF-2513-43E1-8CAC-86F21E7A64F4}"/>
    <cellStyle name="40 % – uthevingsfarge 5 2 5 3" xfId="1208" xr:uid="{03119A70-9EA8-48A0-B085-0D6D5167CEBC}"/>
    <cellStyle name="40 % – uthevingsfarge 5 2 5 4" xfId="2074" xr:uid="{9B057894-7882-4860-9824-AAC42FFF2BAF}"/>
    <cellStyle name="40 % - uthevingsfarge 5 2 6" xfId="2739" xr:uid="{B7F72532-08C1-4119-85D9-60039D12566B}"/>
    <cellStyle name="40 % – uthevingsfarge 5 2 6" xfId="581" xr:uid="{944A4CA0-78C1-4DB9-9563-BAF1A59E9C4D}"/>
    <cellStyle name="40 % – uthevingsfarge 5 2 6 2" xfId="1398" xr:uid="{A20ACD04-9BA5-48DE-A3E4-1EFD7D9677A1}"/>
    <cellStyle name="40 % – uthevingsfarge 5 2 6 3" xfId="2119" xr:uid="{48C9B525-34CB-4914-9B9A-D661F2825530}"/>
    <cellStyle name="40 % - uthevingsfarge 5 2 7" xfId="2876" xr:uid="{4CD68151-ADB6-420E-BE1D-DA4D57B9CE20}"/>
    <cellStyle name="40 % – uthevingsfarge 5 2 7" xfId="990" xr:uid="{335E23EA-54AC-4BBD-B238-1FC96F5A78F8}"/>
    <cellStyle name="40 % – uthevingsfarge 5 2 7 2" xfId="2430" xr:uid="{73E34E9F-79FD-4684-BF88-3557EB3CF640}"/>
    <cellStyle name="40 % - uthevingsfarge 5 2 8" xfId="2950" xr:uid="{23A99D6E-568F-4682-A7AA-EBB698061DB2}"/>
    <cellStyle name="40 % – uthevingsfarge 5 2 8" xfId="2521" xr:uid="{D153C96C-D069-4421-A2E3-BF15F7620016}"/>
    <cellStyle name="40 % - uthevingsfarge 5 2 9" xfId="3013" xr:uid="{B37991DF-3123-48E4-A657-5287447DE62F}"/>
    <cellStyle name="40 % – uthevingsfarge 5 2 9" xfId="2558" xr:uid="{EB82C607-10B6-427E-B868-2E4D37FF44B0}"/>
    <cellStyle name="40 % - uthevingsfarge 5 3" xfId="280" xr:uid="{00000000-0005-0000-0000-0000BA000000}"/>
    <cellStyle name="40 % – uthevingsfarge 5 3" xfId="91" xr:uid="{00000000-0005-0000-0000-0000BB000000}"/>
    <cellStyle name="40 % - uthevingsfarge 5 3 10" xfId="2004" xr:uid="{47400324-F0F0-466C-AD64-EAC7062093C1}"/>
    <cellStyle name="40 % – uthevingsfarge 5 3 10" xfId="2681" xr:uid="{FDACD969-CF99-4C78-BC5D-D8A0289F8C53}"/>
    <cellStyle name="40 % - uthevingsfarge 5 3 11" xfId="3185" xr:uid="{A7CA1C5A-57D6-4363-ACB7-49F58A28BBBB}"/>
    <cellStyle name="40 % – uthevingsfarge 5 3 11" xfId="1840" xr:uid="{9740FE6C-670B-4A4C-B318-E43115E188FD}"/>
    <cellStyle name="40 % - uthevingsfarge 5 3 12" xfId="3551" xr:uid="{613F41D6-C395-4F9F-AC83-9698A541702D}"/>
    <cellStyle name="40 % – uthevingsfarge 5 3 12" xfId="1801" xr:uid="{7CCAE56B-6FAE-4B5B-87BB-D39D316F32CE}"/>
    <cellStyle name="40 % - uthevingsfarge 5 3 13" xfId="3504" xr:uid="{22BEAB5B-090F-4D0A-A24F-E918C5E7A371}"/>
    <cellStyle name="40 % – uthevingsfarge 5 3 13" xfId="3385" xr:uid="{64C1444D-922F-4D46-B50C-C82631E330A7}"/>
    <cellStyle name="40 % – uthevingsfarge 5 3 14" xfId="3325" xr:uid="{9D77C0A3-DD35-4E9F-AAE6-38967E695856}"/>
    <cellStyle name="40 % - uthevingsfarge 5 3 2" xfId="731" xr:uid="{02F777CB-CD75-4959-BCE7-D63F11A7487D}"/>
    <cellStyle name="40 % – uthevingsfarge 5 3 2" xfId="203" xr:uid="{00000000-0005-0000-0000-0000BC000000}"/>
    <cellStyle name="40 % - uthevingsfarge 5 3 2 2" xfId="1547" xr:uid="{4EB114E1-D20D-42D3-9473-F33F202988C0}"/>
    <cellStyle name="40 % – uthevingsfarge 5 3 2 2" xfId="678" xr:uid="{CCAFE198-907C-443A-A601-E1EE9253A58D}"/>
    <cellStyle name="40 % – uthevingsfarge 5 3 2 2 2" xfId="1494" xr:uid="{2F7B0F94-47FF-410A-A821-8B04057C3074}"/>
    <cellStyle name="40 % – uthevingsfarge 5 3 2 2 3" xfId="2247" xr:uid="{7C6F1FE5-0AAD-4BF9-8281-77B5C7703FD0}"/>
    <cellStyle name="40 % - uthevingsfarge 5 3 2 3" xfId="2310" xr:uid="{AB4650FC-ADC5-4A9E-8F56-897474F5305D}"/>
    <cellStyle name="40 % – uthevingsfarge 5 3 2 3" xfId="1086" xr:uid="{140119CA-E166-46AB-9745-CAFF7ADFB8AB}"/>
    <cellStyle name="40 % - uthevingsfarge 5 3 2 4" xfId="3409" xr:uid="{B1FFE5CF-7024-4EF5-86D8-9CAC8E6AA476}"/>
    <cellStyle name="40 % – uthevingsfarge 5 3 2 4" xfId="1943" xr:uid="{0C812605-E77A-467A-B1B5-BE8EB211F53B}"/>
    <cellStyle name="40 % - uthevingsfarge 5 3 2 5" xfId="3698" xr:uid="{9332E79D-80D5-449F-B065-EC422F45BDA9}"/>
    <cellStyle name="40 % – uthevingsfarge 5 3 2 5" xfId="3131" xr:uid="{275C8DA2-D8CF-4E29-972D-4DB56318BE11}"/>
    <cellStyle name="40 % - uthevingsfarge 5 3 2 6" xfId="3842" xr:uid="{FBEF42C9-F21B-4E26-9691-965BA6E2209F}"/>
    <cellStyle name="40 % – uthevingsfarge 5 3 2 6" xfId="3349" xr:uid="{7905B8AB-2D55-4C3A-897D-07A72FCE7197}"/>
    <cellStyle name="40 % – uthevingsfarge 5 3 2 7" xfId="3656" xr:uid="{C55986EB-4F65-4D24-9BF1-13136C321674}"/>
    <cellStyle name="40 % - uthevingsfarge 5 3 3" xfId="1139" xr:uid="{9E2D845C-39DA-42D6-80EF-21BFC5D54F17}"/>
    <cellStyle name="40 % – uthevingsfarge 5 3 3" xfId="601" xr:uid="{72C40EB9-117A-405C-96B8-2FCA06FAD19E}"/>
    <cellStyle name="40 % - uthevingsfarge 5 3 3 2" xfId="2617" xr:uid="{A0694289-3250-4296-9055-0B9B2B1890DD}"/>
    <cellStyle name="40 % – uthevingsfarge 5 3 3 2" xfId="1418" xr:uid="{6E363D10-329B-4730-82F0-B54AE34E8AC9}"/>
    <cellStyle name="40 % - uthevingsfarge 5 3 3 3" xfId="3601" xr:uid="{D3592F7C-F49A-42AD-95DF-4A76636770AC}"/>
    <cellStyle name="40 % – uthevingsfarge 5 3 3 3" xfId="2139" xr:uid="{7ED914F6-9ABB-4EF6-9F2C-E654D700A04D}"/>
    <cellStyle name="40 % - uthevingsfarge 5 3 3 4" xfId="3638" xr:uid="{5BE9E8FD-8356-40AE-BBBF-3DEBBA4A6016}"/>
    <cellStyle name="40 % – uthevingsfarge 5 3 3 4" xfId="3284" xr:uid="{E3F97557-58CA-401F-A96F-ED074B90E6CD}"/>
    <cellStyle name="40 % - uthevingsfarge 5 3 3 5" xfId="3746" xr:uid="{BA8EBC35-AB07-49E4-B14A-5C39FD20E8FC}"/>
    <cellStyle name="40 % – uthevingsfarge 5 3 3 5" xfId="3467" xr:uid="{1344CA1D-599D-4770-BEA2-391CB07031EC}"/>
    <cellStyle name="40 % – uthevingsfarge 5 3 3 6" xfId="3756" xr:uid="{573DB330-6A7A-4F35-BD3B-ABA621142C60}"/>
    <cellStyle name="40 % - uthevingsfarge 5 3 4" xfId="2181" xr:uid="{E7E8C7EA-2833-49A1-9F0D-275E489722B6}"/>
    <cellStyle name="40 % – uthevingsfarge 5 3 4" xfId="1010" xr:uid="{7A6827BA-414A-4417-9D53-24DFE23A00DD}"/>
    <cellStyle name="40 % – uthevingsfarge 5 3 4 2" xfId="2450" xr:uid="{367E1DD1-E250-411E-A8B5-B0717D0FAF48}"/>
    <cellStyle name="40 % - uthevingsfarge 5 3 5" xfId="2721" xr:uid="{370AE613-0FC4-49BD-B57D-6BAB1C1D5E3F}"/>
    <cellStyle name="40 % – uthevingsfarge 5 3 5" xfId="2259" xr:uid="{F4EC081C-17C5-432B-9B57-7AC2DE4DE855}"/>
    <cellStyle name="40 % - uthevingsfarge 5 3 6" xfId="2847" xr:uid="{0B363E1C-7543-4362-9A25-D416D4BFF8AF}"/>
    <cellStyle name="40 % – uthevingsfarge 5 3 6" xfId="2487" xr:uid="{699F38E1-BA79-458B-A3EA-4DB88EB10CB3}"/>
    <cellStyle name="40 % - uthevingsfarge 5 3 7" xfId="2806" xr:uid="{D98E2FE4-FA8C-41C4-AC36-F00A70129299}"/>
    <cellStyle name="40 % – uthevingsfarge 5 3 7" xfId="2563" xr:uid="{332E95B2-E1C8-4F4E-8362-61A65B317B40}"/>
    <cellStyle name="40 % - uthevingsfarge 5 3 8" xfId="2987" xr:uid="{1A809514-37D6-4D46-BD6C-D622F20F4A5C}"/>
    <cellStyle name="40 % – uthevingsfarge 5 3 8" xfId="2814" xr:uid="{FEDC7121-E284-4D3B-96AB-C233E9C2116E}"/>
    <cellStyle name="40 % - uthevingsfarge 5 3 9" xfId="3055" xr:uid="{0DE4B953-996C-4E79-AF23-A3030A9C886F}"/>
    <cellStyle name="40 % – uthevingsfarge 5 3 9" xfId="2936" xr:uid="{53F597F3-7029-444D-BFA3-DA2365BD7AD3}"/>
    <cellStyle name="40 % - uthevingsfarge 5 4" xfId="253" xr:uid="{00000000-0005-0000-0000-0000BD000000}"/>
    <cellStyle name="40 % – uthevingsfarge 5 4" xfId="121" xr:uid="{00000000-0005-0000-0000-0000BE000000}"/>
    <cellStyle name="40 % - uthevingsfarge 5 4 10" xfId="1977" xr:uid="{5281E281-85F4-4E72-8234-066FE37AC0F5}"/>
    <cellStyle name="40 % – uthevingsfarge 5 4 10" xfId="1870" xr:uid="{7E9A6DB2-E456-4655-83AA-B1A16A8F06F7}"/>
    <cellStyle name="40 % - uthevingsfarge 5 4 11" xfId="3160" xr:uid="{C39FF5E3-98AB-4B5C-9ECC-6F3C2E76AD8E}"/>
    <cellStyle name="40 % – uthevingsfarge 5 4 11" xfId="3077" xr:uid="{284729BF-A7E4-43C3-9A94-DB84D66A459A}"/>
    <cellStyle name="40 % - uthevingsfarge 5 4 12" xfId="3413" xr:uid="{626A044E-7C3F-4E6F-9CDA-FD10E32BA9D0}"/>
    <cellStyle name="40 % – uthevingsfarge 5 4 12" xfId="3135" xr:uid="{DCC31A8A-C48A-4DA0-A4B2-FD0F8534E0AE}"/>
    <cellStyle name="40 % - uthevingsfarge 5 4 13" xfId="3241" xr:uid="{A971C87E-0361-4E0B-BBF7-A34EC01194C2}"/>
    <cellStyle name="40 % – uthevingsfarge 5 4 13" xfId="3106" xr:uid="{6425D2F1-CA58-4829-8BC6-7A23DCE36EAD}"/>
    <cellStyle name="40 % - uthevingsfarge 5 4 2" xfId="704" xr:uid="{F9ACCA99-8B56-4023-B84B-A587567E1F52}"/>
    <cellStyle name="40 % – uthevingsfarge 5 4 2" xfId="631" xr:uid="{74B9D55F-8E3F-4983-AC30-1254A7FFED21}"/>
    <cellStyle name="40 % - uthevingsfarge 5 4 2 2" xfId="1520" xr:uid="{381CC439-5D38-409E-8C1F-5DD70F4998E3}"/>
    <cellStyle name="40 % – uthevingsfarge 5 4 2 2" xfId="1448" xr:uid="{B6849A24-4011-42BA-AD07-9C7466A7DAA9}"/>
    <cellStyle name="40 % - uthevingsfarge 5 4 2 3" xfId="2283" xr:uid="{1CB80E32-511C-4813-9C8E-C6DFDEF6E76A}"/>
    <cellStyle name="40 % – uthevingsfarge 5 4 2 3" xfId="2169" xr:uid="{AE5EE04E-7A7D-488F-8124-F3111ECF3E9F}"/>
    <cellStyle name="40 % - uthevingsfarge 5 4 2 4" xfId="3382" xr:uid="{73095CCE-43BE-4D67-9097-1F2A26DDCCB9}"/>
    <cellStyle name="40 % – uthevingsfarge 5 4 2 4" xfId="3308" xr:uid="{93C360A3-4950-458D-B056-BA39B61EAD3F}"/>
    <cellStyle name="40 % - uthevingsfarge 5 4 2 5" xfId="3518" xr:uid="{F728188D-1DA2-4A4D-905C-5CE66A1F685A}"/>
    <cellStyle name="40 % – uthevingsfarge 5 4 2 5" xfId="3235" xr:uid="{37D95D5F-3B9C-494E-BDB8-E2F656B1CC94}"/>
    <cellStyle name="40 % - uthevingsfarge 5 4 2 6" xfId="3548" xr:uid="{DC67B05A-19D1-408D-BB84-B84AF014D7C8}"/>
    <cellStyle name="40 % – uthevingsfarge 5 4 2 6" xfId="3649" xr:uid="{2B40E268-0D5F-4681-9512-67CBE5B0DE47}"/>
    <cellStyle name="40 % - uthevingsfarge 5 4 3" xfId="1112" xr:uid="{ED13A03E-B50E-4254-A0EB-B67115BBED57}"/>
    <cellStyle name="40 % – uthevingsfarge 5 4 3" xfId="1040" xr:uid="{C9DB1E2E-E95A-48FA-9286-87B83875511F}"/>
    <cellStyle name="40 % - uthevingsfarge 5 4 3 2" xfId="2591" xr:uid="{13CA3D92-2EE5-4FCD-B832-AF4B36DFDC87}"/>
    <cellStyle name="40 % – uthevingsfarge 5 4 3 2" xfId="2478" xr:uid="{A6860AAA-F07C-4F46-A432-5D04D30DACBB}"/>
    <cellStyle name="40 % - uthevingsfarge 5 4 3 3" xfId="3576" xr:uid="{48A0DEF3-2E18-4017-8174-5ED019D8E731}"/>
    <cellStyle name="40 % – uthevingsfarge 5 4 3 3" xfId="3495" xr:uid="{E308B5FB-5FA9-47E9-B45A-50CE4CC26B64}"/>
    <cellStyle name="40 % - uthevingsfarge 5 4 3 4" xfId="3699" xr:uid="{93DE4B6A-96C4-4B94-9CA5-3E833D49649B}"/>
    <cellStyle name="40 % – uthevingsfarge 5 4 3 4" xfId="3268" xr:uid="{A4D07966-5E2F-4AA0-8FCA-68C27D96C9F9}"/>
    <cellStyle name="40 % - uthevingsfarge 5 4 3 5" xfId="3843" xr:uid="{5054FFE5-CFE4-48E8-B079-A7524DE42A7A}"/>
    <cellStyle name="40 % – uthevingsfarge 5 4 3 5" xfId="3671" xr:uid="{8288ABFE-5276-498B-B512-38B112D4B04B}"/>
    <cellStyle name="40 % - uthevingsfarge 5 4 4" xfId="2632" xr:uid="{5C04A26B-0EDC-4AD2-9BD9-C1C25B7C9E2D}"/>
    <cellStyle name="40 % – uthevingsfarge 5 4 4" xfId="2476" xr:uid="{6B3DFF9B-3C31-40B2-A5E1-C770372A1210}"/>
    <cellStyle name="40 % - uthevingsfarge 5 4 5" xfId="2736" xr:uid="{8C3F1781-96DA-4A66-8430-761A2C52DD80}"/>
    <cellStyle name="40 % – uthevingsfarge 5 4 5" xfId="2431" xr:uid="{D7D18624-1282-4236-BEC9-4781179077CF}"/>
    <cellStyle name="40 % - uthevingsfarge 5 4 6" xfId="2698" xr:uid="{B8F2ABA2-C11E-497F-98E8-B37BB3CDF05F}"/>
    <cellStyle name="40 % – uthevingsfarge 5 4 6" xfId="2793" xr:uid="{BFFA2DB4-CB50-4F1F-92E9-BF161904B73D}"/>
    <cellStyle name="40 % - uthevingsfarge 5 4 7" xfId="2944" xr:uid="{BDDBD564-D5A2-4107-BB4B-2D9A0EE6ED3B}"/>
    <cellStyle name="40 % – uthevingsfarge 5 4 7" xfId="2890" xr:uid="{8CA187D9-ED57-47E4-AC76-C199470EFC2C}"/>
    <cellStyle name="40 % - uthevingsfarge 5 4 8" xfId="2983" xr:uid="{B03FBC24-DD45-4309-9666-1E450534ECE6}"/>
    <cellStyle name="40 % – uthevingsfarge 5 4 8" xfId="2813" xr:uid="{D0C200B6-581F-4BEC-8019-624F7D50023F}"/>
    <cellStyle name="40 % - uthevingsfarge 5 4 9" xfId="3042" xr:uid="{B905FB3C-4AC3-44E5-8F84-DA3739F3C7DE}"/>
    <cellStyle name="40 % – uthevingsfarge 5 4 9" xfId="3017" xr:uid="{5AC1390C-95EA-4BD7-8115-C460A05DCEAC}"/>
    <cellStyle name="40 % – uthevingsfarge 5 5" xfId="301" xr:uid="{00000000-0005-0000-0000-0000BF000000}"/>
    <cellStyle name="40 % – uthevingsfarge 5 5 2" xfId="750" xr:uid="{98ADC857-C14D-43DF-9C1E-2E97672D069C}"/>
    <cellStyle name="40 % – uthevingsfarge 5 5 2 2" xfId="1566" xr:uid="{E8C1D2FF-A909-42DF-804F-9E11375605B0}"/>
    <cellStyle name="40 % – uthevingsfarge 5 5 2 3" xfId="2330" xr:uid="{F6C7D4DB-4F4E-4D9A-9F7E-55DFE20C2F60}"/>
    <cellStyle name="40 % – uthevingsfarge 5 5 3" xfId="1158" xr:uid="{EDEA547A-9F29-4F9E-88D9-59401B897686}"/>
    <cellStyle name="40 % – uthevingsfarge 5 5 4" xfId="2024" xr:uid="{01F3642F-F11D-449F-BF90-4D5891FF0119}"/>
    <cellStyle name="40 % – uthevingsfarge 5 6" xfId="333" xr:uid="{00000000-0005-0000-0000-0000C0000000}"/>
    <cellStyle name="40 % – uthevingsfarge 5 6 2" xfId="782" xr:uid="{2EAF4408-2F96-4702-9519-CA7C9917CBC2}"/>
    <cellStyle name="40 % – uthevingsfarge 5 6 2 2" xfId="1598" xr:uid="{6D0B5506-5177-4187-A37C-39C6A96E5C11}"/>
    <cellStyle name="40 % – uthevingsfarge 5 6 2 3" xfId="2362" xr:uid="{220D7130-87C8-4FB7-ACC6-9FFE27AECEF3}"/>
    <cellStyle name="40 % – uthevingsfarge 5 6 3" xfId="1190" xr:uid="{39D52406-95F1-4FB2-9047-A42F9CB263A8}"/>
    <cellStyle name="40 % – uthevingsfarge 5 6 4" xfId="2056" xr:uid="{857190AD-F658-4D27-876F-A99F1712D01C}"/>
    <cellStyle name="40 % – uthevingsfarge 5 7" xfId="297" xr:uid="{00000000-0005-0000-0000-0000C1000000}"/>
    <cellStyle name="40 % – uthevingsfarge 5 7 2" xfId="746" xr:uid="{17CE3336-6C6D-49AD-8586-23971C63ABBF}"/>
    <cellStyle name="40 % – uthevingsfarge 5 7 2 2" xfId="1562" xr:uid="{86DD228F-D937-433E-97B4-91C49D2EEF00}"/>
    <cellStyle name="40 % – uthevingsfarge 5 7 2 3" xfId="2326" xr:uid="{33C7F953-34F5-447E-B2E7-374ECA4C6907}"/>
    <cellStyle name="40 % – uthevingsfarge 5 7 3" xfId="1154" xr:uid="{258FD337-4DF5-4B5A-BC65-78FCEF074449}"/>
    <cellStyle name="40 % – uthevingsfarge 5 7 4" xfId="2020" xr:uid="{8DB388E7-9654-452E-8B2D-0434A445B7CA}"/>
    <cellStyle name="40 % – uthevingsfarge 5 8" xfId="495" xr:uid="{00000000-0005-0000-0000-0000EB010000}"/>
    <cellStyle name="40 % – uthevingsfarge 5 8 2" xfId="904" xr:uid="{3852013B-722A-4FEA-BBD6-3686B80EEDB8}"/>
    <cellStyle name="40 % – uthevingsfarge 5 8 2 2" xfId="1720" xr:uid="{D1C2AE92-ACFB-488D-B7EB-E5A6BA426B40}"/>
    <cellStyle name="40 % – uthevingsfarge 5 8 3" xfId="1312" xr:uid="{FECE2A33-F593-47A4-8FC0-8511430C9E4D}"/>
    <cellStyle name="40 % – uthevingsfarge 5 8 4" xfId="2206" xr:uid="{1BE10C8E-0250-4C55-B54D-785D971F1D0A}"/>
    <cellStyle name="40 % – uthevingsfarge 5 9" xfId="509" xr:uid="{00000000-0005-0000-0000-0000FF010000}"/>
    <cellStyle name="40 % – uthevingsfarge 5 9 2" xfId="918" xr:uid="{0913E1F5-CA95-4FB8-91C0-ECF067CB443E}"/>
    <cellStyle name="40 % – uthevingsfarge 5 9 2 2" xfId="1734" xr:uid="{FDD48B65-C516-4BAB-B079-FB7B303083BC}"/>
    <cellStyle name="40 % – uthevingsfarge 5 9 3" xfId="1326" xr:uid="{1CD62705-DC17-4BEC-9B09-8142FCFD111D}"/>
    <cellStyle name="40 % – uthevingsfarge 5 9 4" xfId="2514" xr:uid="{DDFF2ECF-ED76-4485-8F8A-D0FC5AEEB57B}"/>
    <cellStyle name="40 % – uthevingsfarge 6" xfId="48" builtinId="51" customBuiltin="1"/>
    <cellStyle name="40 % – uthevingsfarge 6 10" xfId="518" xr:uid="{00000000-0005-0000-0000-00000C020000}"/>
    <cellStyle name="40 % – uthevingsfarge 6 10 2" xfId="927" xr:uid="{0C7C0EF3-82BB-472C-8342-D09B05B1BF80}"/>
    <cellStyle name="40 % – uthevingsfarge 6 10 2 2" xfId="1743" xr:uid="{847083C8-0738-46FF-A303-DD304B3A4FB9}"/>
    <cellStyle name="40 % – uthevingsfarge 6 10 3" xfId="1335" xr:uid="{B67756C4-7A0C-489C-BC80-E3FAF6858E96}"/>
    <cellStyle name="40 % – uthevingsfarge 6 10 4" xfId="2695" xr:uid="{A43084F4-D2FA-43E9-9EA9-3C5C5F18BCBC}"/>
    <cellStyle name="40 % – uthevingsfarge 6 11" xfId="537" xr:uid="{00000000-0005-0000-0000-000018020000}"/>
    <cellStyle name="40 % – uthevingsfarge 6 11 2" xfId="946" xr:uid="{5DAF3302-8F66-4B0A-9142-71E8F16615AE}"/>
    <cellStyle name="40 % – uthevingsfarge 6 11 2 2" xfId="1762" xr:uid="{29478760-F83A-4F4F-A6DE-D945DD29B1A2}"/>
    <cellStyle name="40 % – uthevingsfarge 6 11 3" xfId="1354" xr:uid="{E1AC9060-F1BC-4F09-B949-6E2D379454EC}"/>
    <cellStyle name="40 % – uthevingsfarge 6 12" xfId="553" xr:uid="{A1083DB9-8CED-4770-A454-2EB423DF974E}"/>
    <cellStyle name="40 % – uthevingsfarge 6 12 2" xfId="962" xr:uid="{C659A133-1B82-4E80-80E8-4C42124858C3}"/>
    <cellStyle name="40 % – uthevingsfarge 6 12 2 2" xfId="1778" xr:uid="{C757B793-0E87-47A3-A0B7-EDAFEA631D8F}"/>
    <cellStyle name="40 % – uthevingsfarge 6 12 3" xfId="1370" xr:uid="{1B6F281A-5215-4744-9746-E00AD0BDEE24}"/>
    <cellStyle name="40 % – uthevingsfarge 6 13" xfId="565" xr:uid="{628191DB-206A-4B5B-AA0B-149FA51462E3}"/>
    <cellStyle name="40 % – uthevingsfarge 6 13 2" xfId="1382" xr:uid="{B98FCEA4-5696-4F4A-A956-3BD232F9BA4C}"/>
    <cellStyle name="40 % – uthevingsfarge 6 14" xfId="974" xr:uid="{083888B1-0B5B-4AD0-A055-BE760CB76750}"/>
    <cellStyle name="40 % – uthevingsfarge 6 15" xfId="1899" xr:uid="{6A46D960-98D4-4DA8-A61B-7C6BE8FB7388}"/>
    <cellStyle name="40 % - uthevingsfarge 6 2" xfId="241" xr:uid="{00000000-0005-0000-0000-0000C3000000}"/>
    <cellStyle name="40 % – uthevingsfarge 6 2" xfId="74" xr:uid="{00000000-0005-0000-0000-0000C4000000}"/>
    <cellStyle name="40 % - uthevingsfarge 6 2 10" xfId="3032" xr:uid="{AC1330E6-FC55-43BB-8DBC-BB02157F0226}"/>
    <cellStyle name="40 % – uthevingsfarge 6 2 10" xfId="2892" xr:uid="{68315303-CF5A-43CB-896F-E4E3DB7658E0}"/>
    <cellStyle name="40 % - uthevingsfarge 6 2 11" xfId="1965" xr:uid="{5C46B02C-A8D7-4C7F-B2B7-95227E6B59CE}"/>
    <cellStyle name="40 % – uthevingsfarge 6 2 11" xfId="1823" xr:uid="{E957E1BC-A805-45EA-BF27-ADBC9336D91F}"/>
    <cellStyle name="40 % - uthevingsfarge 6 2 12" xfId="3149" xr:uid="{D1199C82-CE55-4FFF-9146-706AB58C146E}"/>
    <cellStyle name="40 % – uthevingsfarge 6 2 12" xfId="2094" xr:uid="{436334A6-D6AB-41D4-A803-67CE19D8F786}"/>
    <cellStyle name="40 % - uthevingsfarge 6 2 13" xfId="3417" xr:uid="{6FDEDA0E-977A-476D-A456-8AD4E3E206A1}"/>
    <cellStyle name="40 % – uthevingsfarge 6 2 13" xfId="1789" xr:uid="{26994DBD-5A5F-4F04-93BA-FDECC04E2BE9}"/>
    <cellStyle name="40 % - uthevingsfarge 6 2 14" xfId="3819" xr:uid="{C4CD9AAE-4512-4EBA-8EDD-0C8530931B7E}"/>
    <cellStyle name="40 % – uthevingsfarge 6 2 14" xfId="1884" xr:uid="{5CC432FE-8ECF-42EC-9201-383CD37B191F}"/>
    <cellStyle name="40 % - uthevingsfarge 6 2 2" xfId="269" xr:uid="{00000000-0005-0000-0000-0000C5000000}"/>
    <cellStyle name="40 % – uthevingsfarge 6 2 2" xfId="186" xr:uid="{00000000-0005-0000-0000-0000C6000000}"/>
    <cellStyle name="40 % - uthevingsfarge 6 2 2 10" xfId="1993" xr:uid="{3DE2A16C-549E-46E9-9D9A-4449452F0422}"/>
    <cellStyle name="40 % – uthevingsfarge 6 2 2 10" xfId="1926" xr:uid="{F262E729-B67A-4A61-A98D-E05E54E918CA}"/>
    <cellStyle name="40 % - uthevingsfarge 6 2 2 11" xfId="3174" xr:uid="{40F90AC2-B1F8-47F4-AF79-9EF130A8BAC9}"/>
    <cellStyle name="40 % – uthevingsfarge 6 2 2 11" xfId="3116" xr:uid="{4C35FE54-6D74-4649-AA13-3D117D617EC2}"/>
    <cellStyle name="40 % - uthevingsfarge 6 2 2 12" xfId="3643" xr:uid="{32493ABF-3EF3-41DD-9CFB-C7D525236827}"/>
    <cellStyle name="40 % – uthevingsfarge 6 2 2 12" xfId="3302" xr:uid="{DB38DB0B-1123-4B40-89B9-B3A8768C97AC}"/>
    <cellStyle name="40 % - uthevingsfarge 6 2 2 13" xfId="3667" xr:uid="{5760747A-28BF-45C4-9207-2DAA415EE039}"/>
    <cellStyle name="40 % – uthevingsfarge 6 2 2 13" xfId="3089" xr:uid="{1027DA05-BBB3-42B3-9979-B4A2BDACCED3}"/>
    <cellStyle name="40 % - uthevingsfarge 6 2 2 2" xfId="720" xr:uid="{35A19EAD-64C7-4A1E-B577-60F206172707}"/>
    <cellStyle name="40 % – uthevingsfarge 6 2 2 2" xfId="661" xr:uid="{4E244E70-A942-4C7F-8224-D1AB78905B89}"/>
    <cellStyle name="40 % - uthevingsfarge 6 2 2 2 2" xfId="1536" xr:uid="{EBC1A0DD-B8B4-47F3-BE0E-0446AABB6B03}"/>
    <cellStyle name="40 % – uthevingsfarge 6 2 2 2 2" xfId="1477" xr:uid="{17FF6D62-C180-4F34-AC34-00EC7AF744B0}"/>
    <cellStyle name="40 % - uthevingsfarge 6 2 2 2 3" xfId="2299" xr:uid="{7CDCF48D-118E-42AF-A0E1-81FC3241CB53}"/>
    <cellStyle name="40 % – uthevingsfarge 6 2 2 2 3" xfId="2230" xr:uid="{8C3CFB9C-6A50-4A67-B078-DF442A4887D0}"/>
    <cellStyle name="40 % - uthevingsfarge 6 2 2 2 4" xfId="3398" xr:uid="{F6FE6130-CC4E-4896-857A-6FAA375E612C}"/>
    <cellStyle name="40 % – uthevingsfarge 6 2 2 2 4" xfId="3345" xr:uid="{3E1E67E7-51AD-43FC-AA49-0AC382C8C0A7}"/>
    <cellStyle name="40 % - uthevingsfarge 6 2 2 2 5" xfId="3817" xr:uid="{697073F3-E141-4457-A9ED-A72847D033E6}"/>
    <cellStyle name="40 % – uthevingsfarge 6 2 2 2 5" xfId="3064" xr:uid="{837BB84A-D5CB-449C-A9C7-49C9013173CA}"/>
    <cellStyle name="40 % - uthevingsfarge 6 2 2 2 6" xfId="3913" xr:uid="{FCB43483-3B56-4E01-B35A-A4C82692B107}"/>
    <cellStyle name="40 % – uthevingsfarge 6 2 2 2 6" xfId="1791" xr:uid="{63B759E9-B322-4F0F-94FF-551E89920C92}"/>
    <cellStyle name="40 % - uthevingsfarge 6 2 2 3" xfId="1128" xr:uid="{09981C4C-6DAD-4C64-ABF8-8F86AE5F498B}"/>
    <cellStyle name="40 % – uthevingsfarge 6 2 2 3" xfId="1069" xr:uid="{FB1D98B2-DACE-4BAE-83AF-DC8CC12B526D}"/>
    <cellStyle name="40 % - uthevingsfarge 6 2 2 3 2" xfId="2606" xr:uid="{4379D1E4-ABF4-4C38-BE9C-B4BB221B04FF}"/>
    <cellStyle name="40 % – uthevingsfarge 6 2 2 3 2" xfId="2538" xr:uid="{B2D7FC32-B731-4289-8747-C4AFAA18C3F4}"/>
    <cellStyle name="40 % - uthevingsfarge 6 2 2 3 3" xfId="3590" xr:uid="{E3DB9ACB-3985-4B3B-9BF2-DF15BA64101F}"/>
    <cellStyle name="40 % – uthevingsfarge 6 2 2 3 3" xfId="3533" xr:uid="{C106B761-115A-4A6F-A67C-4A5D7932D526}"/>
    <cellStyle name="40 % - uthevingsfarge 6 2 2 3 4" xfId="3437" xr:uid="{0F5AAA3B-C2C0-403A-ABDB-3F8A32ECCCB5}"/>
    <cellStyle name="40 % – uthevingsfarge 6 2 2 3 4" xfId="3647" xr:uid="{7C72A5A7-C43D-474F-BFDC-57671D8B3B01}"/>
    <cellStyle name="40 % - uthevingsfarge 6 2 2 3 5" xfId="3412" xr:uid="{0646C54C-CB3D-484A-884B-5986FAA0DDB1}"/>
    <cellStyle name="40 % – uthevingsfarge 6 2 2 3 5" xfId="3645" xr:uid="{B4BFE01A-C5CB-4155-8EC8-75E617A9FFAA}"/>
    <cellStyle name="40 % - uthevingsfarge 6 2 2 4" xfId="2666" xr:uid="{7408C764-8BC4-4DAE-98E2-A71339BE269C}"/>
    <cellStyle name="40 % – uthevingsfarge 6 2 2 4" xfId="2660" xr:uid="{B1F449E6-6433-41C9-B5AE-4AAEAE77CCB4}"/>
    <cellStyle name="40 % - uthevingsfarge 6 2 2 5" xfId="2765" xr:uid="{863EFFEF-3902-44B9-9A47-1365D157137D}"/>
    <cellStyle name="40 % – uthevingsfarge 6 2 2 5" xfId="2760" xr:uid="{67397626-806A-4E68-95D3-3B21EBAAD77A}"/>
    <cellStyle name="40 % - uthevingsfarge 6 2 2 6" xfId="2692" xr:uid="{5FF49657-50A6-4E10-8954-11F774E72A24}"/>
    <cellStyle name="40 % – uthevingsfarge 6 2 2 6" xfId="2869" xr:uid="{62F1EB08-EAF8-4121-B76B-93D17D45B02B}"/>
    <cellStyle name="40 % - uthevingsfarge 6 2 2 7" xfId="2922" xr:uid="{B7FD3702-E9F2-4E08-8B11-28E27FF5E3BB}"/>
    <cellStyle name="40 % – uthevingsfarge 6 2 2 7" xfId="2651" xr:uid="{51C78691-6E37-492C-AA60-F985DDEFEAA6}"/>
    <cellStyle name="40 % - uthevingsfarge 6 2 2 8" xfId="2919" xr:uid="{88E7A52A-288A-46CF-952B-AF77F8BAA6C7}"/>
    <cellStyle name="40 % – uthevingsfarge 6 2 2 8" xfId="2916" xr:uid="{7D118CDB-D810-472D-B875-C26C89430436}"/>
    <cellStyle name="40 % - uthevingsfarge 6 2 2 9" xfId="3022" xr:uid="{13AC27BB-73E2-4814-AF11-046FFD28005A}"/>
    <cellStyle name="40 % – uthevingsfarge 6 2 2 9" xfId="3020" xr:uid="{629B7A2F-E3F4-40C6-8610-E6A412D2360D}"/>
    <cellStyle name="40 % - uthevingsfarge 6 2 3" xfId="694" xr:uid="{9E8C440B-9B0B-4363-A6F7-4CB07C03E863}"/>
    <cellStyle name="40 % – uthevingsfarge 6 2 3" xfId="331" xr:uid="{00000000-0005-0000-0000-0000C7000000}"/>
    <cellStyle name="40 % - uthevingsfarge 6 2 3 2" xfId="1510" xr:uid="{B9603158-C602-4AD4-8C01-50DE48FB24D2}"/>
    <cellStyle name="40 % – uthevingsfarge 6 2 3 2" xfId="780" xr:uid="{A33FB0AB-AE70-45D4-886D-DD9DCAEA606D}"/>
    <cellStyle name="40 % – uthevingsfarge 6 2 3 2 2" xfId="1596" xr:uid="{B645FA19-AC2E-4E8F-846D-5C3D64FED7E5}"/>
    <cellStyle name="40 % – uthevingsfarge 6 2 3 2 3" xfId="2360" xr:uid="{FB837846-EA9A-4175-81B3-1E4178EF7400}"/>
    <cellStyle name="40 % - uthevingsfarge 6 2 3 3" xfId="2272" xr:uid="{93097883-BCDE-4824-AB17-28EC38F45DE1}"/>
    <cellStyle name="40 % – uthevingsfarge 6 2 3 3" xfId="1188" xr:uid="{0E5FCC1E-4B82-47B2-80BB-4274F693082C}"/>
    <cellStyle name="40 % - uthevingsfarge 6 2 3 4" xfId="3371" xr:uid="{7EB20CC0-8CDD-46DC-BCC4-411B601FDBDA}"/>
    <cellStyle name="40 % – uthevingsfarge 6 2 3 4" xfId="2054" xr:uid="{15291649-68CE-40C2-9F95-22974D100F0F}"/>
    <cellStyle name="40 % - uthevingsfarge 6 2 3 5" xfId="3425" xr:uid="{41C0A64B-2BC8-439E-A983-6D1C8D29F0B6}"/>
    <cellStyle name="40 % – uthevingsfarge 6 2 3 5" xfId="3223" xr:uid="{1E82FA58-3309-486A-83EC-D09C863D3238}"/>
    <cellStyle name="40 % - uthevingsfarge 6 2 3 6" xfId="3735" xr:uid="{4D0FD0A7-2325-494F-A7B3-177C7D5C7CCD}"/>
    <cellStyle name="40 % – uthevingsfarge 6 2 3 6" xfId="3731" xr:uid="{4B1A778E-9630-4681-94F2-7157CCDC2B69}"/>
    <cellStyle name="40 % – uthevingsfarge 6 2 3 7" xfId="3865" xr:uid="{BD6A4575-5B7C-422C-BC92-E71AABE50E29}"/>
    <cellStyle name="40 % - uthevingsfarge 6 2 4" xfId="1102" xr:uid="{59B77D7A-6626-496D-8A23-25AD1EF78781}"/>
    <cellStyle name="40 % – uthevingsfarge 6 2 4" xfId="313" xr:uid="{00000000-0005-0000-0000-0000C8000000}"/>
    <cellStyle name="40 % - uthevingsfarge 6 2 4 2" xfId="2579" xr:uid="{4189253E-C9D2-4D0D-8EA9-05D99242CBC4}"/>
    <cellStyle name="40 % – uthevingsfarge 6 2 4 2" xfId="762" xr:uid="{D298D613-F94C-4D91-84A3-37F0BF9C3966}"/>
    <cellStyle name="40 % – uthevingsfarge 6 2 4 2 2" xfId="1578" xr:uid="{58B99820-C62F-4F54-8F17-DFE3E3321AF5}"/>
    <cellStyle name="40 % – uthevingsfarge 6 2 4 2 3" xfId="2342" xr:uid="{C400ACAF-A3CF-4D26-9A9E-6F9E81EB3897}"/>
    <cellStyle name="40 % - uthevingsfarge 6 2 4 3" xfId="3565" xr:uid="{7A61260A-C28A-4DFA-8B4B-93FE4814C509}"/>
    <cellStyle name="40 % – uthevingsfarge 6 2 4 3" xfId="1170" xr:uid="{1440AEE9-6412-47DF-A0B2-4B259E572A3A}"/>
    <cellStyle name="40 % - uthevingsfarge 6 2 4 4" xfId="3707" xr:uid="{62BD4939-11AD-4FAD-92E3-369BD2788D8E}"/>
    <cellStyle name="40 % – uthevingsfarge 6 2 4 4" xfId="2036" xr:uid="{1B985939-3143-4B96-8D3B-61BA897733A2}"/>
    <cellStyle name="40 % - uthevingsfarge 6 2 4 5" xfId="3847" xr:uid="{3BB5DCF2-705C-45AF-B21F-0D2AAB13CB04}"/>
    <cellStyle name="40 % – uthevingsfarge 6 2 4 5" xfId="3208" xr:uid="{0DA3036B-E008-4F92-A1D9-25C23B972B78}"/>
    <cellStyle name="40 % – uthevingsfarge 6 2 4 6" xfId="3622" xr:uid="{7CFD5BB6-7046-41A9-BB28-6140A32FFA77}"/>
    <cellStyle name="40 % – uthevingsfarge 6 2 4 7" xfId="3737" xr:uid="{5BD6FA0F-6BFF-42CC-A276-564F5A8B5AAC}"/>
    <cellStyle name="40 % - uthevingsfarge 6 2 5" xfId="2683" xr:uid="{0D9F4648-BFC0-4E84-B7BC-222888913DF3}"/>
    <cellStyle name="40 % – uthevingsfarge 6 2 5" xfId="349" xr:uid="{00000000-0005-0000-0000-0000C9000000}"/>
    <cellStyle name="40 % – uthevingsfarge 6 2 5 2" xfId="798" xr:uid="{31574ADD-64FC-4FBF-B37D-832F94140106}"/>
    <cellStyle name="40 % – uthevingsfarge 6 2 5 2 2" xfId="1614" xr:uid="{985AC98D-AA91-4EBB-AA68-84D91268CF47}"/>
    <cellStyle name="40 % – uthevingsfarge 6 2 5 2 3" xfId="2378" xr:uid="{04295592-D3C0-4CD0-8DE0-37D09DB3E7E9}"/>
    <cellStyle name="40 % – uthevingsfarge 6 2 5 3" xfId="1206" xr:uid="{011BE44F-458B-47CA-BDBF-076F91B2F8F0}"/>
    <cellStyle name="40 % – uthevingsfarge 6 2 5 4" xfId="2072" xr:uid="{72B14AB8-8D0A-486B-A31F-BDFE82DEFEDB}"/>
    <cellStyle name="40 % - uthevingsfarge 6 2 6" xfId="2781" xr:uid="{ECB47561-C7C5-4A33-A558-25D862F07068}"/>
    <cellStyle name="40 % – uthevingsfarge 6 2 6" xfId="584" xr:uid="{C24260BF-6EB7-41F8-929F-86F58C56B985}"/>
    <cellStyle name="40 % – uthevingsfarge 6 2 6 2" xfId="1401" xr:uid="{55C9EAD9-523A-4019-B8E7-61348D145333}"/>
    <cellStyle name="40 % – uthevingsfarge 6 2 6 3" xfId="2122" xr:uid="{2009405B-3414-4F16-AA24-F13428CB0BE3}"/>
    <cellStyle name="40 % - uthevingsfarge 6 2 7" xfId="2875" xr:uid="{1B85B0DE-F9CB-4FD4-9D5D-72B9907B9BA1}"/>
    <cellStyle name="40 % – uthevingsfarge 6 2 7" xfId="993" xr:uid="{CEB37B12-2D46-4F3B-A081-FB42C7B3C0AB}"/>
    <cellStyle name="40 % – uthevingsfarge 6 2 7 2" xfId="2433" xr:uid="{DE2BD483-C88B-47B4-9BA0-4F5032310DE6}"/>
    <cellStyle name="40 % - uthevingsfarge 6 2 8" xfId="2886" xr:uid="{E99A5F14-B944-40D5-BDF9-87F07EF67DAF}"/>
    <cellStyle name="40 % – uthevingsfarge 6 2 8" xfId="2706" xr:uid="{1DD63201-9086-4146-8301-D83E37D7358B}"/>
    <cellStyle name="40 % - uthevingsfarge 6 2 9" xfId="3012" xr:uid="{412678A1-520F-417E-8788-0967F6B96B8A}"/>
    <cellStyle name="40 % – uthevingsfarge 6 2 9" xfId="2802" xr:uid="{4B343AC3-660E-45B9-AD34-6BB251B22031}"/>
    <cellStyle name="40 % - uthevingsfarge 6 3" xfId="282" xr:uid="{00000000-0005-0000-0000-0000CA000000}"/>
    <cellStyle name="40 % – uthevingsfarge 6 3" xfId="94" xr:uid="{00000000-0005-0000-0000-0000CB000000}"/>
    <cellStyle name="40 % - uthevingsfarge 6 3 10" xfId="2006" xr:uid="{AF503AB3-92AE-4369-8EC0-D47BD30F5E41}"/>
    <cellStyle name="40 % – uthevingsfarge 6 3 10" xfId="2193" xr:uid="{52391065-4EDD-4AC1-BB6D-A6046002DFCE}"/>
    <cellStyle name="40 % - uthevingsfarge 6 3 11" xfId="3187" xr:uid="{DEDA0A08-C793-4AD5-BDF8-69F2FAC380EE}"/>
    <cellStyle name="40 % – uthevingsfarge 6 3 11" xfId="1843" xr:uid="{2579B17A-52EC-44BB-AF4A-26CDBAB264FE}"/>
    <cellStyle name="40 % - uthevingsfarge 6 3 12" xfId="3506" xr:uid="{D13CBC7D-12BE-4FF1-9358-4923ADE1DA8F}"/>
    <cellStyle name="40 % – uthevingsfarge 6 3 12" xfId="1780" xr:uid="{B0708B9F-F6D6-4749-AAB5-EEFE2B57659B}"/>
    <cellStyle name="40 % - uthevingsfarge 6 3 13" xfId="3657" xr:uid="{E2F365BC-2A06-42AD-BFC0-E0D3CEF55D15}"/>
    <cellStyle name="40 % – uthevingsfarge 6 3 13" xfId="3456" xr:uid="{F29A3D81-1410-43C6-A9B8-1B15EE98C977}"/>
    <cellStyle name="40 % – uthevingsfarge 6 3 14" xfId="3470" xr:uid="{52D01F42-DE2B-4F6B-9015-48BC6D9FFB43}"/>
    <cellStyle name="40 % - uthevingsfarge 6 3 2" xfId="733" xr:uid="{0A617631-093B-4A55-BF7C-CBE8EF85702E}"/>
    <cellStyle name="40 % – uthevingsfarge 6 3 2" xfId="206" xr:uid="{00000000-0005-0000-0000-0000CC000000}"/>
    <cellStyle name="40 % - uthevingsfarge 6 3 2 2" xfId="1549" xr:uid="{594802CE-E14E-46ED-B098-C775C6EB7B74}"/>
    <cellStyle name="40 % – uthevingsfarge 6 3 2 2" xfId="681" xr:uid="{E9D33C2C-9593-40D4-BD61-CAD472536578}"/>
    <cellStyle name="40 % – uthevingsfarge 6 3 2 2 2" xfId="1497" xr:uid="{4A03B7D4-D1BA-4BBD-BCDC-58883F11E15D}"/>
    <cellStyle name="40 % – uthevingsfarge 6 3 2 2 3" xfId="2250" xr:uid="{D0178345-0AED-4CDE-8BEB-F2A66F6F087D}"/>
    <cellStyle name="40 % - uthevingsfarge 6 3 2 3" xfId="2312" xr:uid="{A0F0279B-CFA9-4247-97F2-62479EDAA497}"/>
    <cellStyle name="40 % – uthevingsfarge 6 3 2 3" xfId="1089" xr:uid="{A606F891-6FDB-4835-8679-ED6776AD2E43}"/>
    <cellStyle name="40 % - uthevingsfarge 6 3 2 4" xfId="3411" xr:uid="{EF3173B4-6BE0-40F8-B3D4-3AD7F4CE2ABF}"/>
    <cellStyle name="40 % – uthevingsfarge 6 3 2 4" xfId="1946" xr:uid="{0FB9A391-BE8C-4226-89E0-88DD10DCC2E9}"/>
    <cellStyle name="40 % - uthevingsfarge 6 3 2 5" xfId="3616" xr:uid="{82FAC7DA-7965-496F-8840-718323B0AC61}"/>
    <cellStyle name="40 % – uthevingsfarge 6 3 2 5" xfId="3133" xr:uid="{6688122E-F559-4E38-921F-6B23B7E50726}"/>
    <cellStyle name="40 % - uthevingsfarge 6 3 2 6" xfId="3736" xr:uid="{22EF86C1-8D92-4AC0-9D97-17EB4B8CB0FB}"/>
    <cellStyle name="40 % – uthevingsfarge 6 3 2 6" xfId="3263" xr:uid="{C8398799-7F60-4C91-82B7-B75F33D6219B}"/>
    <cellStyle name="40 % – uthevingsfarge 6 3 2 7" xfId="3768" xr:uid="{A8BACDA2-BC92-45A1-A625-9B2B9B5DBE56}"/>
    <cellStyle name="40 % - uthevingsfarge 6 3 3" xfId="1141" xr:uid="{FF006223-8D74-4A24-8C3D-E158A4D4920C}"/>
    <cellStyle name="40 % – uthevingsfarge 6 3 3" xfId="604" xr:uid="{3F579D2E-D23D-4E56-9FD0-E3ED842AD765}"/>
    <cellStyle name="40 % - uthevingsfarge 6 3 3 2" xfId="2619" xr:uid="{45E8B31F-9EC7-4834-9055-933591CA5524}"/>
    <cellStyle name="40 % – uthevingsfarge 6 3 3 2" xfId="1421" xr:uid="{8709B993-9419-4477-8341-3EDAE6483A61}"/>
    <cellStyle name="40 % - uthevingsfarge 6 3 3 3" xfId="3603" xr:uid="{6693A8B2-FB78-4294-9F4A-72637B79EFD2}"/>
    <cellStyle name="40 % – uthevingsfarge 6 3 3 3" xfId="2142" xr:uid="{9DE08F26-F471-4381-AF43-85937E165D81}"/>
    <cellStyle name="40 % - uthevingsfarge 6 3 3 4" xfId="3482" xr:uid="{0EA49782-EE47-43F7-945B-BAEABDCB8CB0}"/>
    <cellStyle name="40 % – uthevingsfarge 6 3 3 4" xfId="3286" xr:uid="{BF12A387-3BBF-460D-881C-080386024D25}"/>
    <cellStyle name="40 % - uthevingsfarge 6 3 3 5" xfId="3782" xr:uid="{F32C057F-EEA4-484E-99F6-84E243F2287A}"/>
    <cellStyle name="40 % – uthevingsfarge 6 3 3 5" xfId="3672" xr:uid="{2458AF76-7740-4B5A-B6A0-38E4D005A569}"/>
    <cellStyle name="40 % – uthevingsfarge 6 3 3 6" xfId="3826" xr:uid="{01FC3818-C4EE-4B6C-B503-F1621E596397}"/>
    <cellStyle name="40 % - uthevingsfarge 6 3 4" xfId="2724" xr:uid="{26A278E7-DFB5-4213-9B07-E90F9714668B}"/>
    <cellStyle name="40 % – uthevingsfarge 6 3 4" xfId="1013" xr:uid="{7157324A-8D04-4347-9EDB-55346098F171}"/>
    <cellStyle name="40 % – uthevingsfarge 6 3 4 2" xfId="2453" xr:uid="{18E05DEF-08FC-4E56-8273-9F8CAE4F7A9D}"/>
    <cellStyle name="40 % - uthevingsfarge 6 3 5" xfId="2816" xr:uid="{086F8C34-D407-46EB-859E-315CA0B3FFF4}"/>
    <cellStyle name="40 % – uthevingsfarge 6 3 5" xfId="2201" xr:uid="{DBEB5C6C-57F6-487A-9B3B-E0E0E0AE8336}"/>
    <cellStyle name="40 % - uthevingsfarge 6 3 6" xfId="2710" xr:uid="{49AA2843-0A48-4B72-9CB6-FEEC1D850B0E}"/>
    <cellStyle name="40 % – uthevingsfarge 6 3 6" xfId="2494" xr:uid="{016ABDAB-2F8C-4A85-AEC9-E0CABC7D1018}"/>
    <cellStyle name="40 % - uthevingsfarge 6 3 7" xfId="2889" xr:uid="{37A0C29C-BF39-4580-83C5-00BF05EC2996}"/>
    <cellStyle name="40 % – uthevingsfarge 6 3 7" xfId="2564" xr:uid="{2D50A696-DE64-4A11-8068-9662BF745907}"/>
    <cellStyle name="40 % - uthevingsfarge 6 3 8" xfId="2859" xr:uid="{AB518250-25C2-4016-9868-C4BC5DE6D201}"/>
    <cellStyle name="40 % – uthevingsfarge 6 3 8" xfId="2896" xr:uid="{BF058C0B-2F47-46FA-AAF0-AD0EF67AA6EE}"/>
    <cellStyle name="40 % - uthevingsfarge 6 3 9" xfId="3057" xr:uid="{107B1544-01C5-4966-9597-3B1293AB0466}"/>
    <cellStyle name="40 % – uthevingsfarge 6 3 9" xfId="2964" xr:uid="{83CA709F-1856-4CD6-8998-515DDEAB8579}"/>
    <cellStyle name="40 % - uthevingsfarge 6 4" xfId="255" xr:uid="{00000000-0005-0000-0000-0000CD000000}"/>
    <cellStyle name="40 % – uthevingsfarge 6 4" xfId="124" xr:uid="{00000000-0005-0000-0000-0000CE000000}"/>
    <cellStyle name="40 % - uthevingsfarge 6 4 10" xfId="1979" xr:uid="{ACA177C1-B069-49E3-9DD1-6FD8738939CA}"/>
    <cellStyle name="40 % – uthevingsfarge 6 4 10" xfId="1873" xr:uid="{ACB5AB0C-971D-4392-98B2-78DBC5FE269E}"/>
    <cellStyle name="40 % - uthevingsfarge 6 4 11" xfId="3162" xr:uid="{79511D4D-61BB-41AC-9D55-99BFFE49ECF7}"/>
    <cellStyle name="40 % – uthevingsfarge 6 4 11" xfId="3080" xr:uid="{2900FC4B-1A8C-4ABB-BC6D-0C38BD7F57EE}"/>
    <cellStyle name="40 % - uthevingsfarge 6 4 12" xfId="3449" xr:uid="{F34C38FB-6B6F-4D1A-BD5C-69257742908C}"/>
    <cellStyle name="40 % – uthevingsfarge 6 4 12" xfId="3253" xr:uid="{44A4944D-B4BC-4B03-91E1-E6E0A9F5ACC1}"/>
    <cellStyle name="40 % - uthevingsfarge 6 4 13" xfId="3754" xr:uid="{4FA59C78-11BD-4C9F-BE3A-378371FED4D1}"/>
    <cellStyle name="40 % – uthevingsfarge 6 4 13" xfId="3740" xr:uid="{2CBDCC86-FAB7-4D99-BB6C-CCAD4D8E6D30}"/>
    <cellStyle name="40 % - uthevingsfarge 6 4 2" xfId="706" xr:uid="{C8C13CC1-D8EB-47A4-8FCC-68F88594733C}"/>
    <cellStyle name="40 % – uthevingsfarge 6 4 2" xfId="634" xr:uid="{BEA3FA1C-3A4D-41C7-8178-8041EC2E13D3}"/>
    <cellStyle name="40 % - uthevingsfarge 6 4 2 2" xfId="1522" xr:uid="{1A26A55F-2BFD-4F12-8F0A-AEE8D8C72A45}"/>
    <cellStyle name="40 % – uthevingsfarge 6 4 2 2" xfId="1451" xr:uid="{2B5919F0-0C38-4D56-9110-A8BB4EF19B6F}"/>
    <cellStyle name="40 % - uthevingsfarge 6 4 2 3" xfId="2285" xr:uid="{50333F02-FC0F-444B-A511-38771B4EEF94}"/>
    <cellStyle name="40 % – uthevingsfarge 6 4 2 3" xfId="2172" xr:uid="{C0F62B4E-DCDA-4D72-A952-A09BAE422F06}"/>
    <cellStyle name="40 % - uthevingsfarge 6 4 2 4" xfId="3384" xr:uid="{DEC2BD4C-EC2D-4B9A-9AB2-73B12E87D6C4}"/>
    <cellStyle name="40 % – uthevingsfarge 6 4 2 4" xfId="3310" xr:uid="{761D171A-23E3-4EE0-846A-20AADAB96C3B}"/>
    <cellStyle name="40 % - uthevingsfarge 6 4 2 5" xfId="3539" xr:uid="{73CB2569-A936-49E3-AAB4-347600292CE7}"/>
    <cellStyle name="40 % – uthevingsfarge 6 4 2 5" xfId="3797" xr:uid="{DFD77BD9-25B2-4C5F-B3AD-46AED20F5E27}"/>
    <cellStyle name="40 % - uthevingsfarge 6 4 2 6" xfId="3806" xr:uid="{B5A1A864-38D3-40A8-B605-B0F9B1EB956F}"/>
    <cellStyle name="40 % – uthevingsfarge 6 4 2 6" xfId="3901" xr:uid="{308C8588-EFA9-4219-859F-BBAF5F489467}"/>
    <cellStyle name="40 % - uthevingsfarge 6 4 3" xfId="1114" xr:uid="{E6B9FD5C-E374-4766-AA43-85BA3DF73EA8}"/>
    <cellStyle name="40 % – uthevingsfarge 6 4 3" xfId="1043" xr:uid="{05277B1A-B822-40A5-96A0-A7F3082C4599}"/>
    <cellStyle name="40 % - uthevingsfarge 6 4 3 2" xfId="2593" xr:uid="{821870BE-2162-493D-BE54-4E77A140250D}"/>
    <cellStyle name="40 % – uthevingsfarge 6 4 3 2" xfId="2481" xr:uid="{69723967-54DC-4903-9989-8DA713B3B42E}"/>
    <cellStyle name="40 % - uthevingsfarge 6 4 3 3" xfId="3578" xr:uid="{D3384BFC-EC70-4E2D-9F70-C6A8904FB425}"/>
    <cellStyle name="40 % – uthevingsfarge 6 4 3 3" xfId="3497" xr:uid="{512EC470-7753-4FF7-BA00-2192C6075F4E}"/>
    <cellStyle name="40 % - uthevingsfarge 6 4 3 4" xfId="3540" xr:uid="{BDC80506-37CF-44C5-8E37-3E82AEB202F3}"/>
    <cellStyle name="40 % – uthevingsfarge 6 4 3 4" xfId="3229" xr:uid="{CEE54480-273B-4F9C-9623-71F276B07C88}"/>
    <cellStyle name="40 % - uthevingsfarge 6 4 3 5" xfId="3809" xr:uid="{719AF86B-73B6-49E8-A66F-9F2C3DAAF686}"/>
    <cellStyle name="40 % – uthevingsfarge 6 4 3 5" xfId="3757" xr:uid="{A4FAD7B2-203E-4A29-98AF-827E5A103CF5}"/>
    <cellStyle name="40 % - uthevingsfarge 6 4 4" xfId="2670" xr:uid="{623C7AC2-551C-469E-8AEC-31B3FF4642B1}"/>
    <cellStyle name="40 % – uthevingsfarge 6 4 4" xfId="2448" xr:uid="{301D6EE2-2AEA-4F4D-A7F7-9DE08B8E4950}"/>
    <cellStyle name="40 % - uthevingsfarge 6 4 5" xfId="2768" xr:uid="{615B5C46-DE14-4B59-A133-28C4D898757D}"/>
    <cellStyle name="40 % – uthevingsfarge 6 4 5" xfId="2084" xr:uid="{98B26D7B-0C8C-46DF-9651-11161FCAF966}"/>
    <cellStyle name="40 % - uthevingsfarge 6 4 6" xfId="2868" xr:uid="{9D3E1E94-49FD-45DA-B478-4F0619A5E2DF}"/>
    <cellStyle name="40 % – uthevingsfarge 6 4 6" xfId="2556" xr:uid="{17E9E99B-7B10-4188-9A8F-8D13BF4DAFAE}"/>
    <cellStyle name="40 % - uthevingsfarge 6 4 7" xfId="2707" xr:uid="{30CD800D-732E-4436-8AF7-4EDE8BF2C438}"/>
    <cellStyle name="40 % – uthevingsfarge 6 4 7" xfId="2803" xr:uid="{D12F1EF6-0C28-49D3-BD23-3C10B832E97A}"/>
    <cellStyle name="40 % - uthevingsfarge 6 4 8" xfId="2865" xr:uid="{9F46356E-0CCE-42B3-9D47-6E3EA025A2D6}"/>
    <cellStyle name="40 % – uthevingsfarge 6 4 8" xfId="2908" xr:uid="{5B60AE51-6952-4C47-BA4B-2DC5B286D7E8}"/>
    <cellStyle name="40 % - uthevingsfarge 6 4 9" xfId="3037" xr:uid="{599BF782-F1AE-4251-9C8C-7805A184A3A0}"/>
    <cellStyle name="40 % – uthevingsfarge 6 4 9" xfId="3050" xr:uid="{9E40B87D-5307-46F5-B6F5-1D962E908BAA}"/>
    <cellStyle name="40 % – uthevingsfarge 6 5" xfId="303" xr:uid="{00000000-0005-0000-0000-0000CF000000}"/>
    <cellStyle name="40 % – uthevingsfarge 6 5 2" xfId="752" xr:uid="{1FFB5296-4E6C-4C52-92C8-287F925B0052}"/>
    <cellStyle name="40 % – uthevingsfarge 6 5 2 2" xfId="1568" xr:uid="{6CF518F9-0442-4349-9C14-60375DF50536}"/>
    <cellStyle name="40 % – uthevingsfarge 6 5 2 3" xfId="2332" xr:uid="{3FA03FEB-C8C5-4FE6-90A5-E52373D5E0D8}"/>
    <cellStyle name="40 % – uthevingsfarge 6 5 3" xfId="1160" xr:uid="{74881E18-CAE9-4C1E-84AF-99909054B097}"/>
    <cellStyle name="40 % – uthevingsfarge 6 5 4" xfId="2026" xr:uid="{19225462-9423-4FC0-A958-D2822AE3A2B7}"/>
    <cellStyle name="40 % – uthevingsfarge 6 6" xfId="338" xr:uid="{00000000-0005-0000-0000-0000D0000000}"/>
    <cellStyle name="40 % – uthevingsfarge 6 6 2" xfId="787" xr:uid="{7EC15520-13CC-46CC-87C8-D97EEA9335D4}"/>
    <cellStyle name="40 % – uthevingsfarge 6 6 2 2" xfId="1603" xr:uid="{C22EA2DD-128B-4D7E-872E-1E09CF71150F}"/>
    <cellStyle name="40 % – uthevingsfarge 6 6 2 3" xfId="2367" xr:uid="{D283A0CF-39E5-4B55-9936-F40DB669934D}"/>
    <cellStyle name="40 % – uthevingsfarge 6 6 3" xfId="1195" xr:uid="{9E2CC73B-2D28-4222-8E79-9FD46364FB4D}"/>
    <cellStyle name="40 % – uthevingsfarge 6 6 4" xfId="2061" xr:uid="{A9981E90-A1C9-4482-AB65-CC0C38A62856}"/>
    <cellStyle name="40 % – uthevingsfarge 6 7" xfId="307" xr:uid="{00000000-0005-0000-0000-0000D1000000}"/>
    <cellStyle name="40 % – uthevingsfarge 6 7 2" xfId="756" xr:uid="{84558EC7-0F59-4307-8098-E58C95637AB5}"/>
    <cellStyle name="40 % – uthevingsfarge 6 7 2 2" xfId="1572" xr:uid="{A1203595-C493-4EFD-AEBE-238849149CA6}"/>
    <cellStyle name="40 % – uthevingsfarge 6 7 2 3" xfId="2336" xr:uid="{698F911B-8682-45C1-9FDC-79E3A2FD6570}"/>
    <cellStyle name="40 % – uthevingsfarge 6 7 3" xfId="1164" xr:uid="{8E844777-FA6A-4A0F-B85B-442AE86F02A9}"/>
    <cellStyle name="40 % – uthevingsfarge 6 7 4" xfId="2030" xr:uid="{6101FC41-639D-4532-A636-9BE25593C951}"/>
    <cellStyle name="40 % – uthevingsfarge 6 8" xfId="498" xr:uid="{00000000-0005-0000-0000-0000EC010000}"/>
    <cellStyle name="40 % – uthevingsfarge 6 8 2" xfId="907" xr:uid="{2922BF09-DD42-4BA2-8370-FCC02ECEB55A}"/>
    <cellStyle name="40 % – uthevingsfarge 6 8 2 2" xfId="1723" xr:uid="{F0400469-36C0-47CA-B0F5-1CD1E6B3508D}"/>
    <cellStyle name="40 % – uthevingsfarge 6 8 3" xfId="1315" xr:uid="{AE575870-EA16-47A9-B79C-0F11ADCB219D}"/>
    <cellStyle name="40 % – uthevingsfarge 6 8 4" xfId="2203" xr:uid="{2EF665CA-CFA5-4A72-9ACC-6037DF06C20B}"/>
    <cellStyle name="40 % – uthevingsfarge 6 9" xfId="511" xr:uid="{00000000-0005-0000-0000-000000020000}"/>
    <cellStyle name="40 % – uthevingsfarge 6 9 2" xfId="920" xr:uid="{3F606BF0-AEA4-4406-B967-E16E0ECE1E69}"/>
    <cellStyle name="40 % – uthevingsfarge 6 9 2 2" xfId="1736" xr:uid="{43F067EE-F476-4A84-8BF1-843D886B5D05}"/>
    <cellStyle name="40 % – uthevingsfarge 6 9 3" xfId="1328" xr:uid="{5A1234EF-3C49-47FE-90D4-D803FFCD1D9E}"/>
    <cellStyle name="40 % – uthevingsfarge 6 9 4" xfId="2511" xr:uid="{363F8E57-E73C-471C-BA62-5C366B2D0B16}"/>
    <cellStyle name="40% - Accent1" xfId="167" xr:uid="{00000000-0005-0000-0000-0000D2000000}"/>
    <cellStyle name="40% - Accent1 2" xfId="405" xr:uid="{A9A52D3E-AF43-40F7-9645-88499D1103A8}"/>
    <cellStyle name="40% - Accent1 2 2" xfId="846" xr:uid="{E81BDE18-4491-47E6-AB66-73906D5461BD}"/>
    <cellStyle name="40% - Accent1 2 2 2" xfId="1662" xr:uid="{918CC08B-77DF-40DA-8081-155A0B85F0F9}"/>
    <cellStyle name="40% - Accent1 2 3" xfId="1254" xr:uid="{FB48FB4E-7B98-475C-916E-E8718A8D6697}"/>
    <cellStyle name="40% - Accent2" xfId="144" xr:uid="{00000000-0005-0000-0000-0000D3000000}"/>
    <cellStyle name="40% - Accent2 2" xfId="406" xr:uid="{333C3459-CEC7-46B2-A011-807C09F212B6}"/>
    <cellStyle name="40% - Accent2 2 2" xfId="847" xr:uid="{4C675C56-3390-402F-9107-3317FD8D40F9}"/>
    <cellStyle name="40% - Accent2 2 2 2" xfId="1663" xr:uid="{FB99F281-CA01-4420-BC38-1145AD2BE75A}"/>
    <cellStyle name="40% - Accent2 2 3" xfId="1255" xr:uid="{E91E47B2-DBAD-4131-96B3-F0DBBB665EB8}"/>
    <cellStyle name="40% - Accent3" xfId="168" xr:uid="{00000000-0005-0000-0000-0000D4000000}"/>
    <cellStyle name="40% - Accent3 2" xfId="407" xr:uid="{7BE65E9A-E2C0-4655-A6F6-0115D5759AF9}"/>
    <cellStyle name="40% - Accent3 2 2" xfId="848" xr:uid="{FA3508C9-75DE-41F1-8FFF-0D3A3913FA93}"/>
    <cellStyle name="40% - Accent3 2 2 2" xfId="1664" xr:uid="{C84CED64-4AA4-4C11-A76E-B648AED0FFBE}"/>
    <cellStyle name="40% - Accent3 2 3" xfId="1256" xr:uid="{F7E38735-CE93-4644-B219-D854735B1A86}"/>
    <cellStyle name="40% - Accent4" xfId="141" xr:uid="{00000000-0005-0000-0000-0000D5000000}"/>
    <cellStyle name="40% - Accent4 2" xfId="408" xr:uid="{D97822C9-6B00-4BA4-A373-4EF4B52CDC55}"/>
    <cellStyle name="40% - Accent4 2 2" xfId="849" xr:uid="{2282E14E-2DC1-4FDA-987F-240A09465C56}"/>
    <cellStyle name="40% - Accent4 2 2 2" xfId="1665" xr:uid="{21C9002C-58F9-444A-A918-347528C43F09}"/>
    <cellStyle name="40% - Accent4 2 3" xfId="1257" xr:uid="{D4077C70-CB85-4323-85C1-EE9AA9FAD412}"/>
    <cellStyle name="40% - Accent5" xfId="162" xr:uid="{00000000-0005-0000-0000-0000D6000000}"/>
    <cellStyle name="40% - Accent5 2" xfId="409" xr:uid="{6DE1A472-69A9-40CC-8EE8-812F8784DFB0}"/>
    <cellStyle name="40% - Accent5 2 2" xfId="850" xr:uid="{F4282E0B-1D9C-4240-97CC-4891888DB215}"/>
    <cellStyle name="40% - Accent5 2 2 2" xfId="1666" xr:uid="{2ED51B5D-1FDC-440E-A37A-C1C950AE296E}"/>
    <cellStyle name="40% - Accent5 2 3" xfId="1258" xr:uid="{EC0B4359-316B-49C7-A3B7-B65176A11530}"/>
    <cellStyle name="40% - Accent6" xfId="159" xr:uid="{00000000-0005-0000-0000-0000D7000000}"/>
    <cellStyle name="40% - Accent6 2" xfId="410" xr:uid="{87AF4543-1ACB-4A1A-B976-AEC2B3A4395D}"/>
    <cellStyle name="40% - Accent6 2 2" xfId="851" xr:uid="{52CC91AD-624A-4A33-8F70-CE028D5FD632}"/>
    <cellStyle name="40% - Accent6 2 2 2" xfId="1667" xr:uid="{B71206A1-BFE7-4265-A6DA-CB2D6C0E2D21}"/>
    <cellStyle name="40% - Accent6 2 3" xfId="1259" xr:uid="{B35ED7BD-A3B2-4A9D-868E-8B40BE219AB4}"/>
    <cellStyle name="40% - uthevingsfarge 1" xfId="361" xr:uid="{00000000-0005-0000-0000-000006000000}"/>
    <cellStyle name="40% - uthevingsfarge 1 2" xfId="289" xr:uid="{00000000-0005-0000-0000-0000D8000000}"/>
    <cellStyle name="40% - uthevingsfarge 1 2 2" xfId="411" xr:uid="{EA816756-04B5-406F-B6BD-DAB8FD963D8D}"/>
    <cellStyle name="40% - uthevingsfarge 1 2 2 2" xfId="852" xr:uid="{4AC8F1B1-4595-446E-9768-FC60AE879C3E}"/>
    <cellStyle name="40% - uthevingsfarge 1 2 2 2 2" xfId="1668" xr:uid="{92D84E72-6548-4558-8E01-11F9816A40A6}"/>
    <cellStyle name="40% - uthevingsfarge 1 2 2 3" xfId="1260" xr:uid="{6F931B20-4E1B-4639-9F86-8FA6F632315F}"/>
    <cellStyle name="40% - uthevingsfarge 1 2 2 4" xfId="2319" xr:uid="{2B556278-FFAC-4205-9047-B0D23F5097CE}"/>
    <cellStyle name="40% - uthevingsfarge 1 2 3" xfId="740" xr:uid="{16C8C291-FF68-40C1-AC97-5B02439B6842}"/>
    <cellStyle name="40% - uthevingsfarge 1 2 3 2" xfId="1556" xr:uid="{A2131E18-1B34-4930-9ABE-3D60F0A769F0}"/>
    <cellStyle name="40% - uthevingsfarge 1 2 4" xfId="1148" xr:uid="{6817D4C0-F0CB-4C3D-9F4D-1CBF9BB2E43F}"/>
    <cellStyle name="40% - uthevingsfarge 1 2 5" xfId="2013" xr:uid="{A6F0A3B1-9725-4B16-898B-89DCDE4ED117}"/>
    <cellStyle name="40% - uthevingsfarge 1 3" xfId="412" xr:uid="{F6305DAC-9EDC-45F8-A38C-F24A0DCA69AE}"/>
    <cellStyle name="40% - uthevingsfarge 1 3 2" xfId="853" xr:uid="{809F3694-9BA5-4DCD-B949-C4C42982825A}"/>
    <cellStyle name="40% - uthevingsfarge 1 3 2 2" xfId="1669" xr:uid="{C6458C93-07E3-49DB-AEB2-998A8EAF10DC}"/>
    <cellStyle name="40% - uthevingsfarge 1 3 3" xfId="1261" xr:uid="{1189B2BE-FEC1-4197-B32E-D6CF7C6D98B2}"/>
    <cellStyle name="40% - uthevingsfarge 1 4" xfId="381" xr:uid="{604F6A5D-80A3-4367-996E-7A5444D73F6E}"/>
    <cellStyle name="40% - uthevingsfarge 1 4 2" xfId="822" xr:uid="{99BADF1B-31AC-47A0-B163-715386F48901}"/>
    <cellStyle name="40% - uthevingsfarge 1 4 2 2" xfId="1638" xr:uid="{FB22DB61-0B30-4F39-8802-7E08D5E7A714}"/>
    <cellStyle name="40% - uthevingsfarge 1 4 3" xfId="1230" xr:uid="{8CAF3B79-D8EC-425D-8ADC-48D129B0A873}"/>
    <cellStyle name="40% - uthevingsfarge 1 5" xfId="468" xr:uid="{244B55C4-0290-489C-8A45-8CED76247F09}"/>
    <cellStyle name="40% - uthevingsfarge 1 5 2" xfId="878" xr:uid="{78295E3D-1B6A-4E76-A38A-FFF1FDA3838A}"/>
    <cellStyle name="40% - uthevingsfarge 1 5 2 2" xfId="1694" xr:uid="{FD6F7A29-D11B-4008-9162-339C81790917}"/>
    <cellStyle name="40% - uthevingsfarge 1 5 3" xfId="1286" xr:uid="{E96D6D7A-8B11-4960-85AE-4710E60C6729}"/>
    <cellStyle name="40% - uthevingsfarge 1 6" xfId="810" xr:uid="{A150A442-2320-4E61-B20E-CFEDA2CC8509}"/>
    <cellStyle name="40% - uthevingsfarge 1 6 2" xfId="1626" xr:uid="{0697C44D-6BAE-4544-B114-DA06A4B99788}"/>
    <cellStyle name="40% - uthevingsfarge 1 7" xfId="1218" xr:uid="{35B703C4-FF0E-4E28-AFC9-2D606A2E83CE}"/>
    <cellStyle name="40% - uthevingsfarge 1 8" xfId="2388" xr:uid="{E953A0BA-9F77-4D7C-ADE7-8C7A0FD351FF}"/>
    <cellStyle name="40% - uthevingsfarge 2" xfId="362" xr:uid="{00000000-0005-0000-0000-000007000000}"/>
    <cellStyle name="40% - uthevingsfarge 2 2" xfId="290" xr:uid="{00000000-0005-0000-0000-0000D9000000}"/>
    <cellStyle name="40% - uthevingsfarge 2 2 2" xfId="413" xr:uid="{9A18FE45-2BC2-478D-928C-4BFC80F1B3EF}"/>
    <cellStyle name="40% - uthevingsfarge 2 2 2 2" xfId="854" xr:uid="{F5CE90FF-FA05-4A90-8006-EAD6354000DA}"/>
    <cellStyle name="40% - uthevingsfarge 2 2 2 2 2" xfId="1670" xr:uid="{D545295C-35CA-4233-8FA5-E5CB852C6385}"/>
    <cellStyle name="40% - uthevingsfarge 2 2 2 3" xfId="1262" xr:uid="{87049A9F-D997-499E-AA20-1792E890BEEA}"/>
    <cellStyle name="40% - uthevingsfarge 2 2 2 4" xfId="2320" xr:uid="{E92450AF-421D-458C-B1CA-F59DDF4E101E}"/>
    <cellStyle name="40% - uthevingsfarge 2 2 3" xfId="741" xr:uid="{C2323D93-0E08-456F-9FA5-565A2B49C815}"/>
    <cellStyle name="40% - uthevingsfarge 2 2 3 2" xfId="1557" xr:uid="{8F7F125B-FA39-4F4B-8951-DA0A2ACD5236}"/>
    <cellStyle name="40% - uthevingsfarge 2 2 4" xfId="1149" xr:uid="{43EAA005-8E95-4985-B30E-7F962C2469AB}"/>
    <cellStyle name="40% - uthevingsfarge 2 2 5" xfId="2014" xr:uid="{C24A5F2C-C012-4066-AA52-3980AC843115}"/>
    <cellStyle name="40% - uthevingsfarge 2 3" xfId="414" xr:uid="{73895FC1-DC0E-471F-9B4B-440ABA0D29D9}"/>
    <cellStyle name="40% - uthevingsfarge 2 3 2" xfId="855" xr:uid="{461FB201-C960-4168-9BDB-807927F1C895}"/>
    <cellStyle name="40% - uthevingsfarge 2 3 2 2" xfId="1671" xr:uid="{634D42AE-6FB2-48D5-B888-06D930D4D35A}"/>
    <cellStyle name="40% - uthevingsfarge 2 3 3" xfId="1263" xr:uid="{5AE0EDFD-59CB-4B93-8013-138929ADF221}"/>
    <cellStyle name="40% - uthevingsfarge 2 4" xfId="382" xr:uid="{235E25C3-11C7-4C75-87A6-7D2BD1B41AFB}"/>
    <cellStyle name="40% - uthevingsfarge 2 4 2" xfId="823" xr:uid="{F5F3D909-A19E-4265-9905-1293D522BFB2}"/>
    <cellStyle name="40% - uthevingsfarge 2 4 2 2" xfId="1639" xr:uid="{500B3F1A-1E87-4812-87C0-E24D0CC59B51}"/>
    <cellStyle name="40% - uthevingsfarge 2 4 3" xfId="1231" xr:uid="{6A3E3FD9-7391-43A3-8016-C150689F9508}"/>
    <cellStyle name="40% - uthevingsfarge 2 5" xfId="469" xr:uid="{8CC3FCB3-BAC8-4EA9-A3AB-AAA09930374C}"/>
    <cellStyle name="40% - uthevingsfarge 2 5 2" xfId="879" xr:uid="{FC64850A-D1F0-4590-B11E-109E214A59FB}"/>
    <cellStyle name="40% - uthevingsfarge 2 5 2 2" xfId="1695" xr:uid="{95217F3B-BB0A-4438-A2FE-0305298996F1}"/>
    <cellStyle name="40% - uthevingsfarge 2 5 3" xfId="1287" xr:uid="{9D942204-D389-4ADC-AF76-2B30F44D0798}"/>
    <cellStyle name="40% - uthevingsfarge 2 6" xfId="811" xr:uid="{3FCF5155-1B43-4BB6-A469-24923477C76E}"/>
    <cellStyle name="40% - uthevingsfarge 2 6 2" xfId="1627" xr:uid="{230A76F6-77D7-440F-8810-1ADB306A3341}"/>
    <cellStyle name="40% - uthevingsfarge 2 7" xfId="1219" xr:uid="{48A00027-15F7-4C48-9380-338A462A0EDA}"/>
    <cellStyle name="40% - uthevingsfarge 2 8" xfId="2389" xr:uid="{0A597C31-4879-48F1-9472-532D6ACDC875}"/>
    <cellStyle name="40% - uthevingsfarge 3" xfId="363" xr:uid="{00000000-0005-0000-0000-000008000000}"/>
    <cellStyle name="40% - uthevingsfarge 3 2" xfId="291" xr:uid="{00000000-0005-0000-0000-0000DA000000}"/>
    <cellStyle name="40% - uthevingsfarge 3 2 2" xfId="415" xr:uid="{3137ADD2-9CD7-4AB0-B141-408F7C6350CE}"/>
    <cellStyle name="40% - uthevingsfarge 3 2 2 2" xfId="856" xr:uid="{92FFE3AD-8BA0-4CB2-B6DD-7867A1C32315}"/>
    <cellStyle name="40% - uthevingsfarge 3 2 2 2 2" xfId="1672" xr:uid="{114369C0-AC70-42AF-8234-689698443F9B}"/>
    <cellStyle name="40% - uthevingsfarge 3 2 2 3" xfId="1264" xr:uid="{0AFC7554-B891-4660-B37C-832CB1E0D8CA}"/>
    <cellStyle name="40% - uthevingsfarge 3 2 2 4" xfId="2321" xr:uid="{4E5DDA16-7F39-4875-A3AC-69A8344CB8DB}"/>
    <cellStyle name="40% - uthevingsfarge 3 2 3" xfId="742" xr:uid="{A4AE9701-4C34-4260-8382-1FBDB021220F}"/>
    <cellStyle name="40% - uthevingsfarge 3 2 3 2" xfId="1558" xr:uid="{DD793FBF-7826-431E-8D14-1678600FA215}"/>
    <cellStyle name="40% - uthevingsfarge 3 2 4" xfId="1150" xr:uid="{EB8AD22F-D4C6-4854-A745-B1F553ADF7F6}"/>
    <cellStyle name="40% - uthevingsfarge 3 2 5" xfId="2015" xr:uid="{4CD9BDFB-1AE3-4D5C-9258-D8D84C52E013}"/>
    <cellStyle name="40% - uthevingsfarge 3 3" xfId="416" xr:uid="{39BD8D5D-2F18-4D4A-9B57-61616A379584}"/>
    <cellStyle name="40% - uthevingsfarge 3 3 2" xfId="857" xr:uid="{3F3F6724-58E4-46A8-A5FE-243DD67E472F}"/>
    <cellStyle name="40% - uthevingsfarge 3 3 2 2" xfId="1673" xr:uid="{825E1846-09B2-419B-BFAF-0BFEC38BE368}"/>
    <cellStyle name="40% - uthevingsfarge 3 3 3" xfId="1265" xr:uid="{928E5A2B-9E61-434E-8C2D-491CE7A40E9F}"/>
    <cellStyle name="40% - uthevingsfarge 3 4" xfId="383" xr:uid="{C1580C37-CDE7-43AF-88FC-100788C574D5}"/>
    <cellStyle name="40% - uthevingsfarge 3 4 2" xfId="824" xr:uid="{880BC359-4905-42A6-9BC5-2C50923502E1}"/>
    <cellStyle name="40% - uthevingsfarge 3 4 2 2" xfId="1640" xr:uid="{7B13A402-371C-4EB6-8362-508374ECC714}"/>
    <cellStyle name="40% - uthevingsfarge 3 4 3" xfId="1232" xr:uid="{D38BD895-E38D-499E-8C22-0CAFF5B89253}"/>
    <cellStyle name="40% - uthevingsfarge 3 5" xfId="470" xr:uid="{D2C05A37-F90E-44AC-BE2B-D40F2FF49FC9}"/>
    <cellStyle name="40% - uthevingsfarge 3 5 2" xfId="880" xr:uid="{7DAE207B-5587-4293-A52F-D46A9A89C34A}"/>
    <cellStyle name="40% - uthevingsfarge 3 5 2 2" xfId="1696" xr:uid="{7F8DBC2A-F398-4D05-993C-5C5BE200D927}"/>
    <cellStyle name="40% - uthevingsfarge 3 5 3" xfId="1288" xr:uid="{19164598-41C7-49D4-AFE2-3F518A977A00}"/>
    <cellStyle name="40% - uthevingsfarge 3 6" xfId="812" xr:uid="{4BDACA3E-7A41-4B2A-AE08-F3025CBF08FC}"/>
    <cellStyle name="40% - uthevingsfarge 3 6 2" xfId="1628" xr:uid="{DDAAC8EC-5778-415A-9760-DD4041C2F891}"/>
    <cellStyle name="40% - uthevingsfarge 3 7" xfId="1220" xr:uid="{BD2DC292-1D19-4544-A6C4-8235DD9003A2}"/>
    <cellStyle name="40% - uthevingsfarge 3 8" xfId="2390" xr:uid="{E6C9E9CE-4A4B-4801-BB68-E9537BE0F60B}"/>
    <cellStyle name="40% - uthevingsfarge 4" xfId="364" xr:uid="{00000000-0005-0000-0000-000009000000}"/>
    <cellStyle name="40% - uthevingsfarge 4 2" xfId="292" xr:uid="{00000000-0005-0000-0000-0000DB000000}"/>
    <cellStyle name="40% - uthevingsfarge 4 2 2" xfId="417" xr:uid="{4FF094A2-3B36-4763-A9C6-DA08F6309422}"/>
    <cellStyle name="40% - uthevingsfarge 4 2 2 2" xfId="858" xr:uid="{157910FE-F718-42E6-AA14-40023575E4AE}"/>
    <cellStyle name="40% - uthevingsfarge 4 2 2 2 2" xfId="1674" xr:uid="{DD87FD02-EC10-4951-8114-1744A77C6356}"/>
    <cellStyle name="40% - uthevingsfarge 4 2 2 3" xfId="1266" xr:uid="{3ECF1F77-1E9B-44C7-B2FA-B6D28CDE3166}"/>
    <cellStyle name="40% - uthevingsfarge 4 2 2 4" xfId="2322" xr:uid="{69BA1F9D-D6E5-41EE-979C-D773A2B00D30}"/>
    <cellStyle name="40% - uthevingsfarge 4 2 3" xfId="743" xr:uid="{852E8E0A-C5F3-42EE-BF5C-951D68260249}"/>
    <cellStyle name="40% - uthevingsfarge 4 2 3 2" xfId="1559" xr:uid="{478D02B9-82C2-4D44-B29C-DA3796AB748F}"/>
    <cellStyle name="40% - uthevingsfarge 4 2 4" xfId="1151" xr:uid="{01BEA5B2-E27F-426A-AD0B-8E9CC943ED36}"/>
    <cellStyle name="40% - uthevingsfarge 4 2 5" xfId="2016" xr:uid="{80F3DF54-7F59-4703-B6B6-132C04E301AE}"/>
    <cellStyle name="40% - uthevingsfarge 4 3" xfId="418" xr:uid="{C9453A2E-19F6-4A66-98FF-37518CF11446}"/>
    <cellStyle name="40% - uthevingsfarge 4 3 2" xfId="859" xr:uid="{9B31B827-1F2C-48FC-92C5-1CE507F40BBB}"/>
    <cellStyle name="40% - uthevingsfarge 4 3 2 2" xfId="1675" xr:uid="{17D0E9C8-6845-47E7-A1DE-7BF3B85CE26A}"/>
    <cellStyle name="40% - uthevingsfarge 4 3 3" xfId="1267" xr:uid="{BEAF130A-19F9-4FB8-BA39-AA0746956F71}"/>
    <cellStyle name="40% - uthevingsfarge 4 4" xfId="384" xr:uid="{F9F72E61-948B-4EE1-B22A-7A9DD8243A16}"/>
    <cellStyle name="40% - uthevingsfarge 4 4 2" xfId="825" xr:uid="{9B03A279-AE08-4F68-AEFA-3ACBE44B3269}"/>
    <cellStyle name="40% - uthevingsfarge 4 4 2 2" xfId="1641" xr:uid="{D742907B-7160-4AEB-8DCA-A7FF0CC68985}"/>
    <cellStyle name="40% - uthevingsfarge 4 4 3" xfId="1233" xr:uid="{A2FF5358-F38B-4842-B712-E24EFDA53BB3}"/>
    <cellStyle name="40% - uthevingsfarge 4 5" xfId="471" xr:uid="{D291C5E6-D455-445A-8221-B58B0EF60C19}"/>
    <cellStyle name="40% - uthevingsfarge 4 5 2" xfId="881" xr:uid="{15147A22-1084-4C0A-835D-147D4F8B32AF}"/>
    <cellStyle name="40% - uthevingsfarge 4 5 2 2" xfId="1697" xr:uid="{EC60D0CD-72E3-4C8B-BFE4-92F287B194A1}"/>
    <cellStyle name="40% - uthevingsfarge 4 5 3" xfId="1289" xr:uid="{BDC993DA-3D88-4D82-B498-5BFAC27145D5}"/>
    <cellStyle name="40% - uthevingsfarge 4 6" xfId="813" xr:uid="{6C13602D-351E-43DF-A2FE-2B8872D9EEC2}"/>
    <cellStyle name="40% - uthevingsfarge 4 6 2" xfId="1629" xr:uid="{D93C2273-51CD-41F2-98F2-19A0C8B65B73}"/>
    <cellStyle name="40% - uthevingsfarge 4 7" xfId="1221" xr:uid="{2A1B82CC-8C1D-46EB-B7BD-20B67716521D}"/>
    <cellStyle name="40% - uthevingsfarge 4 8" xfId="2391" xr:uid="{E463913F-E6D5-47B6-B033-350B01B7054F}"/>
    <cellStyle name="40% - uthevingsfarge 5" xfId="365" xr:uid="{00000000-0005-0000-0000-00000A000000}"/>
    <cellStyle name="40% - uthevingsfarge 5 2" xfId="293" xr:uid="{00000000-0005-0000-0000-0000DC000000}"/>
    <cellStyle name="40% - uthevingsfarge 5 2 2" xfId="419" xr:uid="{0F6BA451-1BCC-418D-A69E-74B28625F83C}"/>
    <cellStyle name="40% - uthevingsfarge 5 2 2 2" xfId="860" xr:uid="{C61F50C6-21D9-47BA-AC28-0CE99FD60843}"/>
    <cellStyle name="40% - uthevingsfarge 5 2 2 2 2" xfId="1676" xr:uid="{638B5BFE-9072-4B0A-9FB9-82F5A03E99D8}"/>
    <cellStyle name="40% - uthevingsfarge 5 2 2 3" xfId="1268" xr:uid="{5D8D22A9-6471-44AA-BB9D-A86E5ED7079B}"/>
    <cellStyle name="40% - uthevingsfarge 5 2 2 4" xfId="2323" xr:uid="{D4A29464-01F4-4254-B765-C6C411ADFFCC}"/>
    <cellStyle name="40% - uthevingsfarge 5 2 3" xfId="744" xr:uid="{3387182C-2A24-49F4-B59C-3923882D6FB8}"/>
    <cellStyle name="40% - uthevingsfarge 5 2 3 2" xfId="1560" xr:uid="{5EA5D7F6-17AD-4419-A81D-B3456E51E876}"/>
    <cellStyle name="40% - uthevingsfarge 5 2 4" xfId="1152" xr:uid="{08169737-CE1C-413E-8171-63C33C50D65F}"/>
    <cellStyle name="40% - uthevingsfarge 5 2 5" xfId="2017" xr:uid="{13FCAA4D-2ECE-4FB6-A818-75256F279679}"/>
    <cellStyle name="40% - uthevingsfarge 5 3" xfId="420" xr:uid="{382126CF-B78F-47C4-A326-5C763A9F2FD9}"/>
    <cellStyle name="40% - uthevingsfarge 5 3 2" xfId="861" xr:uid="{4E56EBCE-10C6-41AC-877E-A16C0A0DC636}"/>
    <cellStyle name="40% - uthevingsfarge 5 3 2 2" xfId="1677" xr:uid="{C1BAAAC5-3EE5-4DB2-8BE7-0117ED210805}"/>
    <cellStyle name="40% - uthevingsfarge 5 3 3" xfId="1269" xr:uid="{29D78DCE-05F0-468A-89DA-4A64743996FD}"/>
    <cellStyle name="40% - uthevingsfarge 5 4" xfId="385" xr:uid="{E623F9DF-D3DF-43D0-91E1-376CE65C2689}"/>
    <cellStyle name="40% - uthevingsfarge 5 4 2" xfId="826" xr:uid="{F71044AB-0619-486F-87C3-9EE10BE0DBFA}"/>
    <cellStyle name="40% - uthevingsfarge 5 4 2 2" xfId="1642" xr:uid="{AC74D2E5-2BC4-4A5F-858F-AEE7EDECF490}"/>
    <cellStyle name="40% - uthevingsfarge 5 4 3" xfId="1234" xr:uid="{704A2585-9BAC-4A46-9AE3-36D96ADBBF41}"/>
    <cellStyle name="40% - uthevingsfarge 5 5" xfId="472" xr:uid="{7E5E1C9B-652F-4447-B149-43D681D7A7E0}"/>
    <cellStyle name="40% - uthevingsfarge 5 5 2" xfId="882" xr:uid="{EC34A106-3CE3-44DB-87B2-B5FEB615289F}"/>
    <cellStyle name="40% - uthevingsfarge 5 5 2 2" xfId="1698" xr:uid="{DFDE5F3A-55F7-4FC4-9EC8-49B4FA4C1805}"/>
    <cellStyle name="40% - uthevingsfarge 5 5 3" xfId="1290" xr:uid="{EDC82B1F-1834-4274-9700-E3AD6A0110EE}"/>
    <cellStyle name="40% - uthevingsfarge 5 6" xfId="814" xr:uid="{DCE4E49B-2D36-460E-AF2E-0F161C8706DC}"/>
    <cellStyle name="40% - uthevingsfarge 5 6 2" xfId="1630" xr:uid="{6BA81A32-3834-4C07-B1D1-40836DA406CE}"/>
    <cellStyle name="40% - uthevingsfarge 5 7" xfId="1222" xr:uid="{BBD40840-8DBB-4140-AD37-FCEE37A54540}"/>
    <cellStyle name="40% - uthevingsfarge 5 8" xfId="2392" xr:uid="{E6570B38-81E9-4F23-8D65-8BA2DE0F5CE4}"/>
    <cellStyle name="40% - uthevingsfarge 6" xfId="366" xr:uid="{00000000-0005-0000-0000-00000B000000}"/>
    <cellStyle name="40% - uthevingsfarge 6 2" xfId="294" xr:uid="{00000000-0005-0000-0000-0000DD000000}"/>
    <cellStyle name="40% - uthevingsfarge 6 2 2" xfId="421" xr:uid="{4CE82F83-6662-4D8C-B0A9-950FD053B5F2}"/>
    <cellStyle name="40% - uthevingsfarge 6 2 2 2" xfId="862" xr:uid="{F9D79B78-D3FA-4E0E-B96D-04AC0084A536}"/>
    <cellStyle name="40% - uthevingsfarge 6 2 2 2 2" xfId="1678" xr:uid="{ED640EF2-C8E7-4AE2-B6D9-7193C6AA7FF5}"/>
    <cellStyle name="40% - uthevingsfarge 6 2 2 3" xfId="1270" xr:uid="{6F28ED38-DE52-4F95-B69B-C0D31AE4F24A}"/>
    <cellStyle name="40% - uthevingsfarge 6 2 2 4" xfId="2324" xr:uid="{F64E6271-8A7D-4D2D-B36A-32DBDC392D0F}"/>
    <cellStyle name="40% - uthevingsfarge 6 2 3" xfId="745" xr:uid="{84F5FBC7-97D9-4B88-AFEE-786ADD17B41F}"/>
    <cellStyle name="40% - uthevingsfarge 6 2 3 2" xfId="1561" xr:uid="{458E6CB7-C6BB-4417-8202-016608B7AC89}"/>
    <cellStyle name="40% - uthevingsfarge 6 2 4" xfId="1153" xr:uid="{6FAEC7AE-27E7-4DDF-BB8E-A4DB09E33C22}"/>
    <cellStyle name="40% - uthevingsfarge 6 2 5" xfId="2018" xr:uid="{DE50AD7D-0701-4FD0-B0BC-87C8F9F714A6}"/>
    <cellStyle name="40% - uthevingsfarge 6 3" xfId="422" xr:uid="{BC55B6BA-0BA6-4322-A1E6-3585F78F34CD}"/>
    <cellStyle name="40% - uthevingsfarge 6 3 2" xfId="863" xr:uid="{95EBF6BC-A42D-47CF-AB93-B3E77ACAA475}"/>
    <cellStyle name="40% - uthevingsfarge 6 3 2 2" xfId="1679" xr:uid="{15DD91C0-C3B6-4925-BA62-D10195CA1F1D}"/>
    <cellStyle name="40% - uthevingsfarge 6 3 3" xfId="1271" xr:uid="{89D6D0A1-1302-40E7-9316-9286D5695F1E}"/>
    <cellStyle name="40% - uthevingsfarge 6 4" xfId="386" xr:uid="{1280B457-9D85-4966-ADFF-46B655AD9846}"/>
    <cellStyle name="40% - uthevingsfarge 6 4 2" xfId="827" xr:uid="{BA677BE8-19FD-4A12-B9C7-2975F19DA5B7}"/>
    <cellStyle name="40% - uthevingsfarge 6 4 2 2" xfId="1643" xr:uid="{B4C2BBD6-65A8-483B-989D-10D00A3BD814}"/>
    <cellStyle name="40% - uthevingsfarge 6 4 3" xfId="1235" xr:uid="{52ADA1B3-CEBA-43E9-8F75-CE086F6D65B2}"/>
    <cellStyle name="40% - uthevingsfarge 6 5" xfId="473" xr:uid="{E6D9D698-5FB6-4475-8E69-A0BDE943F5AC}"/>
    <cellStyle name="40% - uthevingsfarge 6 5 2" xfId="883" xr:uid="{8F4BC81B-13CE-44AE-BD7A-3CFC73B5C0F7}"/>
    <cellStyle name="40% - uthevingsfarge 6 5 2 2" xfId="1699" xr:uid="{EBFAE319-A53F-49A9-A5B2-7A20D79D892D}"/>
    <cellStyle name="40% - uthevingsfarge 6 5 3" xfId="1291" xr:uid="{65BEDFDE-E938-4F13-BA62-BA49F01D728B}"/>
    <cellStyle name="40% - uthevingsfarge 6 6" xfId="815" xr:uid="{0F6E7B7B-4776-42B4-A5A6-834859D2CB33}"/>
    <cellStyle name="40% - uthevingsfarge 6 6 2" xfId="1631" xr:uid="{66A94866-A963-4F6E-85C2-34C0B4D62623}"/>
    <cellStyle name="40% - uthevingsfarge 6 7" xfId="1223" xr:uid="{ECBEA6CB-9A81-4457-990F-C699B6F05D7C}"/>
    <cellStyle name="40% - uthevingsfarge 6 8" xfId="2393" xr:uid="{A88737D3-B637-4219-B8A0-E211D7868964}"/>
    <cellStyle name="5. Tabell-kropp hf" xfId="5" xr:uid="{00000000-0005-0000-0000-0000DE000000}"/>
    <cellStyle name="60 % – uthevingsfarge 1" xfId="29" builtinId="32" customBuiltin="1"/>
    <cellStyle name="60 % – uthevingsfarge 1 2" xfId="60" xr:uid="{00000000-0005-0000-0000-0000E0000000}"/>
    <cellStyle name="60 % – uthevingsfarge 1 2 2" xfId="172" xr:uid="{00000000-0005-0000-0000-0000E1000000}"/>
    <cellStyle name="60 % – uthevingsfarge 1 2 2 2" xfId="647" xr:uid="{D4C694C6-1C0B-4848-86D0-A44E9CB50382}"/>
    <cellStyle name="60 % – uthevingsfarge 1 2 2 2 2" xfId="1463" xr:uid="{D2373A9C-7991-4755-B6EC-A344BF2121E6}"/>
    <cellStyle name="60 % – uthevingsfarge 1 2 2 2 3" xfId="2216" xr:uid="{8F37A9C4-07AA-4C71-9F6C-BC232E4B7BBA}"/>
    <cellStyle name="60 % – uthevingsfarge 1 2 2 3" xfId="1055" xr:uid="{4A861A7E-087F-4811-A638-6496F7CF81C9}"/>
    <cellStyle name="60 % – uthevingsfarge 1 2 2 4" xfId="1912" xr:uid="{AB19CCAC-48A7-4B26-86F1-5E2C47E982C9}"/>
    <cellStyle name="60 % – uthevingsfarge 1 2 3" xfId="570" xr:uid="{84080667-CCAA-4E80-A297-1E4FC806303D}"/>
    <cellStyle name="60 % – uthevingsfarge 1 2 3 2" xfId="1387" xr:uid="{4B5A1262-E4A2-4601-B300-8E4359B49FC8}"/>
    <cellStyle name="60 % – uthevingsfarge 1 2 3 3" xfId="2108" xr:uid="{E0FCEBB3-0E04-460C-A8C8-A38AFA35130C}"/>
    <cellStyle name="60 % – uthevingsfarge 1 2 4" xfId="979" xr:uid="{CF308AA8-1D94-4C22-8558-8579A4020EFE}"/>
    <cellStyle name="60 % – uthevingsfarge 1 2 5" xfId="1809" xr:uid="{A3C8BAF5-E9BB-4870-9386-A49C0FD693FF}"/>
    <cellStyle name="60 % – uthevingsfarge 1 3" xfId="80" xr:uid="{00000000-0005-0000-0000-0000E2000000}"/>
    <cellStyle name="60 % – uthevingsfarge 1 3 2" xfId="192" xr:uid="{00000000-0005-0000-0000-0000E3000000}"/>
    <cellStyle name="60 % – uthevingsfarge 1 3 2 2" xfId="667" xr:uid="{CD0F036B-6551-49B7-BE37-24ECBB9EA3A1}"/>
    <cellStyle name="60 % – uthevingsfarge 1 3 2 2 2" xfId="1483" xr:uid="{E3DB6D09-A059-45D9-BD9A-A4DADCF5C859}"/>
    <cellStyle name="60 % – uthevingsfarge 1 3 2 2 3" xfId="2236" xr:uid="{11D79063-78EA-4C8C-97A9-45BB3F5C01D7}"/>
    <cellStyle name="60 % – uthevingsfarge 1 3 2 3" xfId="1075" xr:uid="{362209F0-BF73-4B78-AB4F-7652CAAC7361}"/>
    <cellStyle name="60 % – uthevingsfarge 1 3 2 4" xfId="1932" xr:uid="{CFAA8242-2ED8-4196-B8B3-7BC05ABFC44B}"/>
    <cellStyle name="60 % – uthevingsfarge 1 3 3" xfId="590" xr:uid="{548DF87C-0412-4D51-AA64-5725CF6AD54A}"/>
    <cellStyle name="60 % – uthevingsfarge 1 3 3 2" xfId="1407" xr:uid="{D95399A2-B396-415A-8F43-356220315DF4}"/>
    <cellStyle name="60 % – uthevingsfarge 1 3 3 3" xfId="2128" xr:uid="{C00B6078-FFA4-4EAB-8646-6D3707930789}"/>
    <cellStyle name="60 % – uthevingsfarge 1 3 4" xfId="999" xr:uid="{B157BE57-FDEC-4FBE-9ECD-BD937576C0EA}"/>
    <cellStyle name="60 % – uthevingsfarge 1 3 5" xfId="1829" xr:uid="{9FA8991C-AFC9-48BA-B813-86B354363D9D}"/>
    <cellStyle name="60 % – uthevingsfarge 1 4" xfId="148" xr:uid="{00000000-0005-0000-0000-0000E4000000}"/>
    <cellStyle name="60 % – uthevingsfarge 1 5" xfId="109" xr:uid="{00000000-0005-0000-0000-0000E5000000}"/>
    <cellStyle name="60 % – uthevingsfarge 1 5 2" xfId="619" xr:uid="{A18EFF3A-1202-47FE-8C1C-EB85F54653F5}"/>
    <cellStyle name="60 % – uthevingsfarge 1 5 2 2" xfId="1436" xr:uid="{68BF5C95-FE7C-4404-BB80-BACAD7EE418F}"/>
    <cellStyle name="60 % – uthevingsfarge 1 5 2 3" xfId="2157" xr:uid="{26F01A32-1443-4C4D-A67C-A47D7F67864A}"/>
    <cellStyle name="60 % – uthevingsfarge 1 5 3" xfId="1028" xr:uid="{F90B4A8F-420B-43EE-B2ED-3F6576E1B30F}"/>
    <cellStyle name="60 % – uthevingsfarge 1 5 4" xfId="1858" xr:uid="{D7FDBB0B-4B6C-4396-945D-3C8B545E2834}"/>
    <cellStyle name="60 % – uthevingsfarge 1 6" xfId="484" xr:uid="{00000000-0005-0000-0000-0000ED010000}"/>
    <cellStyle name="60 % – uthevingsfarge 1 6 2" xfId="893" xr:uid="{110D1881-E474-43F4-82B7-7B4EBC922E45}"/>
    <cellStyle name="60 % – uthevingsfarge 1 6 2 2" xfId="1709" xr:uid="{5ECB6AB3-C81D-43C0-B249-1C62401E28B2}"/>
    <cellStyle name="60 % – uthevingsfarge 1 6 3" xfId="1301" xr:uid="{FF38EA3A-0604-480F-A722-72C4E54558E8}"/>
    <cellStyle name="60 % – uthevingsfarge 1 6 4" xfId="2200" xr:uid="{8D2DDCD0-514C-405B-9636-E6876DD69DD2}"/>
    <cellStyle name="60 % – uthevingsfarge 1 7" xfId="523" xr:uid="{00000000-0005-0000-0000-000019020000}"/>
    <cellStyle name="60 % – uthevingsfarge 1 7 2" xfId="932" xr:uid="{9280E6B4-6DF4-4897-96D9-698F5777ED19}"/>
    <cellStyle name="60 % – uthevingsfarge 1 7 2 2" xfId="1748" xr:uid="{EC90B791-95D3-4B4A-ACED-665B2A2F3902}"/>
    <cellStyle name="60 % – uthevingsfarge 1 7 3" xfId="1340" xr:uid="{9853BEC7-2043-4518-AFD4-3048C68DE53D}"/>
    <cellStyle name="60 % – uthevingsfarge 1 8" xfId="1896" xr:uid="{4BAE45D3-1BE4-4773-95CA-2D363C0E7650}"/>
    <cellStyle name="60 % – uthevingsfarge 2" xfId="33" builtinId="36" customBuiltin="1"/>
    <cellStyle name="60 % – uthevingsfarge 2 2" xfId="63" xr:uid="{00000000-0005-0000-0000-0000E7000000}"/>
    <cellStyle name="60 % – uthevingsfarge 2 2 2" xfId="175" xr:uid="{00000000-0005-0000-0000-0000E8000000}"/>
    <cellStyle name="60 % – uthevingsfarge 2 2 2 2" xfId="650" xr:uid="{34F0CCC9-B795-45EA-A354-94AEA57B23CF}"/>
    <cellStyle name="60 % – uthevingsfarge 2 2 2 2 2" xfId="1466" xr:uid="{EBB23DF6-C5D3-4BBF-AC37-892FDF063D2F}"/>
    <cellStyle name="60 % – uthevingsfarge 2 2 2 2 3" xfId="2219" xr:uid="{3B39594C-F1CC-4488-BEEB-C5B6CE150894}"/>
    <cellStyle name="60 % – uthevingsfarge 2 2 2 3" xfId="1058" xr:uid="{73A4A214-1DCD-48BE-B6AF-7A500DF4B688}"/>
    <cellStyle name="60 % – uthevingsfarge 2 2 2 4" xfId="1915" xr:uid="{A4AB4506-47BB-44B3-87A4-622F4AC5072C}"/>
    <cellStyle name="60 % – uthevingsfarge 2 2 3" xfId="573" xr:uid="{CDA0A06E-215B-49A5-AB71-14E715197B51}"/>
    <cellStyle name="60 % – uthevingsfarge 2 2 3 2" xfId="1390" xr:uid="{916E410C-63D3-46AD-A0A0-E4B8A2FD8D6F}"/>
    <cellStyle name="60 % – uthevingsfarge 2 2 3 3" xfId="2111" xr:uid="{421AF3BD-2ADF-4F50-804C-D0B9A33F3D2E}"/>
    <cellStyle name="60 % – uthevingsfarge 2 2 4" xfId="982" xr:uid="{237CB447-6CF0-466C-B6FA-7A206F542A1C}"/>
    <cellStyle name="60 % – uthevingsfarge 2 2 5" xfId="1812" xr:uid="{3DBBEC5C-6D08-4EE9-98E5-10B33F5DF769}"/>
    <cellStyle name="60 % – uthevingsfarge 2 3" xfId="83" xr:uid="{00000000-0005-0000-0000-0000E9000000}"/>
    <cellStyle name="60 % – uthevingsfarge 2 3 2" xfId="195" xr:uid="{00000000-0005-0000-0000-0000EA000000}"/>
    <cellStyle name="60 % – uthevingsfarge 2 3 2 2" xfId="670" xr:uid="{B3A321DC-EB18-40EC-9C55-49F10219EFE4}"/>
    <cellStyle name="60 % – uthevingsfarge 2 3 2 2 2" xfId="1486" xr:uid="{353C40F5-1851-4F95-8365-25ECF80D5F83}"/>
    <cellStyle name="60 % – uthevingsfarge 2 3 2 2 3" xfId="2239" xr:uid="{477290A4-D03C-4D04-AB6E-00DD797985CF}"/>
    <cellStyle name="60 % – uthevingsfarge 2 3 2 3" xfId="1078" xr:uid="{C22D0E86-5517-4C8A-A5A5-A4F18CD2E7BC}"/>
    <cellStyle name="60 % – uthevingsfarge 2 3 2 4" xfId="1935" xr:uid="{3DD7C062-BFA2-46A1-946F-CE968E0C4EB3}"/>
    <cellStyle name="60 % – uthevingsfarge 2 3 3" xfId="593" xr:uid="{D502C0FF-A11C-4F63-AA6E-87E74D5DC494}"/>
    <cellStyle name="60 % – uthevingsfarge 2 3 3 2" xfId="1410" xr:uid="{651078EF-17B1-465E-A5DA-FB1C3E3E3BB1}"/>
    <cellStyle name="60 % – uthevingsfarge 2 3 3 3" xfId="2131" xr:uid="{7C4ADFFA-8DD5-49E6-8EF2-DB637B379A4E}"/>
    <cellStyle name="60 % – uthevingsfarge 2 3 4" xfId="1002" xr:uid="{0BFC9622-BDEB-45EA-9116-A19574CB4540}"/>
    <cellStyle name="60 % – uthevingsfarge 2 3 5" xfId="1832" xr:uid="{C4ED477F-E7F1-4CAA-B0E7-C7F679A25810}"/>
    <cellStyle name="60 % – uthevingsfarge 2 4" xfId="151" xr:uid="{00000000-0005-0000-0000-0000EB000000}"/>
    <cellStyle name="60 % – uthevingsfarge 2 5" xfId="112" xr:uid="{00000000-0005-0000-0000-0000EC000000}"/>
    <cellStyle name="60 % – uthevingsfarge 2 5 2" xfId="622" xr:uid="{63236EB6-2D67-4093-A6A4-5BFD5AF60712}"/>
    <cellStyle name="60 % – uthevingsfarge 2 5 2 2" xfId="1439" xr:uid="{9934A6C1-525D-4B61-95E5-C9F34D3BC641}"/>
    <cellStyle name="60 % – uthevingsfarge 2 5 2 3" xfId="2160" xr:uid="{529455AF-C184-49D7-81FE-2524451417BA}"/>
    <cellStyle name="60 % – uthevingsfarge 2 5 3" xfId="1031" xr:uid="{8E57D8C0-02AE-4338-9529-AF0D580C9FC4}"/>
    <cellStyle name="60 % – uthevingsfarge 2 5 4" xfId="1861" xr:uid="{FDEC19B9-274A-4A2A-8074-649E900F90CF}"/>
    <cellStyle name="60 % – uthevingsfarge 2 6" xfId="487" xr:uid="{00000000-0005-0000-0000-0000EE010000}"/>
    <cellStyle name="60 % – uthevingsfarge 2 6 2" xfId="896" xr:uid="{D59D4DB5-0F77-401B-8714-96AED181E345}"/>
    <cellStyle name="60 % – uthevingsfarge 2 6 2 2" xfId="1712" xr:uid="{F0D46D36-F09A-45D6-BD4E-0DA5A97CE94D}"/>
    <cellStyle name="60 % – uthevingsfarge 2 6 3" xfId="1304" xr:uid="{AC82DF3D-2B8C-45A7-9321-79A16F4E52D5}"/>
    <cellStyle name="60 % – uthevingsfarge 2 6 4" xfId="2198" xr:uid="{9071683B-367F-4C78-BD99-BE0C8398444F}"/>
    <cellStyle name="60 % – uthevingsfarge 2 7" xfId="526" xr:uid="{00000000-0005-0000-0000-00001A020000}"/>
    <cellStyle name="60 % – uthevingsfarge 2 7 2" xfId="935" xr:uid="{099C33FE-DE87-42FD-8F4E-24383717CD75}"/>
    <cellStyle name="60 % – uthevingsfarge 2 7 2 2" xfId="1751" xr:uid="{4782DEBE-5D8B-4E92-8AFB-32494E56193F}"/>
    <cellStyle name="60 % – uthevingsfarge 2 7 3" xfId="1343" xr:uid="{A23CF0A8-2093-4A11-8DD2-EB0EA27C70DA}"/>
    <cellStyle name="60 % – uthevingsfarge 2 8" xfId="1894" xr:uid="{9FB034FD-205F-4CA7-B700-AA130F8612A4}"/>
    <cellStyle name="60 % – uthevingsfarge 3" xfId="37" builtinId="40" customBuiltin="1"/>
    <cellStyle name="60 % – uthevingsfarge 3 2" xfId="66" xr:uid="{00000000-0005-0000-0000-0000EE000000}"/>
    <cellStyle name="60 % – uthevingsfarge 3 2 2" xfId="178" xr:uid="{00000000-0005-0000-0000-0000EF000000}"/>
    <cellStyle name="60 % – uthevingsfarge 3 2 2 2" xfId="653" xr:uid="{5DD5C8F9-148A-4711-9BE6-2A84F6C96377}"/>
    <cellStyle name="60 % – uthevingsfarge 3 2 2 2 2" xfId="1469" xr:uid="{9AB2B48A-F2F1-4FA2-8191-3B4C92C83A95}"/>
    <cellStyle name="60 % – uthevingsfarge 3 2 2 2 3" xfId="2222" xr:uid="{5A6F6991-77A3-4249-8EA2-6CFD5E9C5BEB}"/>
    <cellStyle name="60 % – uthevingsfarge 3 2 2 3" xfId="1061" xr:uid="{1D2E3C4A-60E0-42ED-B8FE-46B888AC6663}"/>
    <cellStyle name="60 % – uthevingsfarge 3 2 2 4" xfId="1918" xr:uid="{9DAC0B25-A18E-42D4-B2FB-AF2F1C897D46}"/>
    <cellStyle name="60 % – uthevingsfarge 3 2 3" xfId="576" xr:uid="{4634D684-39B3-45C1-A1C6-DB972BF6A3B6}"/>
    <cellStyle name="60 % – uthevingsfarge 3 2 3 2" xfId="1393" xr:uid="{FB6D000A-AA66-4D10-B9FB-7C7C4BED0A7A}"/>
    <cellStyle name="60 % – uthevingsfarge 3 2 3 3" xfId="2114" xr:uid="{D984F869-540B-4A24-8C4C-68044E0D516C}"/>
    <cellStyle name="60 % – uthevingsfarge 3 2 4" xfId="985" xr:uid="{9626AD91-0B3D-4F2C-AB5A-BF6D1513534D}"/>
    <cellStyle name="60 % – uthevingsfarge 3 2 5" xfId="1815" xr:uid="{68584C17-8ACC-40F2-978F-6AAB0FB582BB}"/>
    <cellStyle name="60 % – uthevingsfarge 3 3" xfId="86" xr:uid="{00000000-0005-0000-0000-0000F0000000}"/>
    <cellStyle name="60 % – uthevingsfarge 3 3 2" xfId="198" xr:uid="{00000000-0005-0000-0000-0000F1000000}"/>
    <cellStyle name="60 % – uthevingsfarge 3 3 2 2" xfId="673" xr:uid="{569D90D8-F910-47E8-B5CF-A977CB814BB3}"/>
    <cellStyle name="60 % – uthevingsfarge 3 3 2 2 2" xfId="1489" xr:uid="{0144083A-160D-4C25-8819-2DB3F1543D24}"/>
    <cellStyle name="60 % – uthevingsfarge 3 3 2 2 3" xfId="2242" xr:uid="{7176AE8F-0074-4BBD-B182-38E758AE374C}"/>
    <cellStyle name="60 % – uthevingsfarge 3 3 2 3" xfId="1081" xr:uid="{79DC3239-3CCD-48AE-9125-83AD62991F6C}"/>
    <cellStyle name="60 % – uthevingsfarge 3 3 2 4" xfId="1938" xr:uid="{88F159E0-38A4-4AEE-9D56-2F7A1434ECC1}"/>
    <cellStyle name="60 % – uthevingsfarge 3 3 3" xfId="596" xr:uid="{4F968EE7-3131-49B4-8E75-1F4FDEE1439B}"/>
    <cellStyle name="60 % – uthevingsfarge 3 3 3 2" xfId="1413" xr:uid="{5FBF2DBA-94E4-4AED-BA3F-CE5589D34FB7}"/>
    <cellStyle name="60 % – uthevingsfarge 3 3 3 3" xfId="2134" xr:uid="{BD4FE195-C9B1-4FDE-967D-915FC95DB613}"/>
    <cellStyle name="60 % – uthevingsfarge 3 3 4" xfId="1005" xr:uid="{10CDE89D-5846-4F66-8018-98029F772203}"/>
    <cellStyle name="60 % – uthevingsfarge 3 3 5" xfId="1835" xr:uid="{6FD5BD84-6D5D-455D-BCBE-0C64764ADC2C}"/>
    <cellStyle name="60 % – uthevingsfarge 3 4" xfId="154" xr:uid="{00000000-0005-0000-0000-0000F2000000}"/>
    <cellStyle name="60 % – uthevingsfarge 3 5" xfId="115" xr:uid="{00000000-0005-0000-0000-0000F3000000}"/>
    <cellStyle name="60 % – uthevingsfarge 3 5 2" xfId="625" xr:uid="{B3EEA426-9439-441F-9284-89046A5C6A64}"/>
    <cellStyle name="60 % – uthevingsfarge 3 5 2 2" xfId="1442" xr:uid="{236BCD15-8AD1-4B93-963B-1A500BCFA15E}"/>
    <cellStyle name="60 % – uthevingsfarge 3 5 2 3" xfId="2163" xr:uid="{FE7379A7-93DC-4AB8-B669-95498A21743B}"/>
    <cellStyle name="60 % – uthevingsfarge 3 5 3" xfId="1034" xr:uid="{A87C12F1-44D4-48A8-89A4-D831C38CE999}"/>
    <cellStyle name="60 % – uthevingsfarge 3 5 4" xfId="1864" xr:uid="{88A4D23B-63BE-4DAB-9C46-D838E739109B}"/>
    <cellStyle name="60 % – uthevingsfarge 3 6" xfId="490" xr:uid="{00000000-0005-0000-0000-0000EF010000}"/>
    <cellStyle name="60 % – uthevingsfarge 3 6 2" xfId="899" xr:uid="{C721E190-294F-4317-BFA8-17D4A3A9B57E}"/>
    <cellStyle name="60 % – uthevingsfarge 3 6 2 2" xfId="1715" xr:uid="{F8F398EF-5E40-4097-B8DF-9AE0623887E5}"/>
    <cellStyle name="60 % – uthevingsfarge 3 6 3" xfId="1307" xr:uid="{DBADAFB5-6ACF-41B1-BB3E-B89EBD2EDAA3}"/>
    <cellStyle name="60 % – uthevingsfarge 3 6 4" xfId="2196" xr:uid="{95B31CE9-81F1-456E-B538-DF3FA64228FC}"/>
    <cellStyle name="60 % – uthevingsfarge 3 7" xfId="529" xr:uid="{00000000-0005-0000-0000-00001B020000}"/>
    <cellStyle name="60 % – uthevingsfarge 3 7 2" xfId="938" xr:uid="{EF3C5822-AF3E-4C97-9E24-01D8D1A8F889}"/>
    <cellStyle name="60 % – uthevingsfarge 3 7 2 2" xfId="1754" xr:uid="{99839EFD-8E20-4667-B37F-C6F5A90BF313}"/>
    <cellStyle name="60 % – uthevingsfarge 3 7 3" xfId="1346" xr:uid="{341C7AE2-2471-4AC5-A59C-91CCB81AB02F}"/>
    <cellStyle name="60 % – uthevingsfarge 3 8" xfId="1892" xr:uid="{4BCFCB3E-4838-4DAF-902C-630BA5F05A38}"/>
    <cellStyle name="60 % – uthevingsfarge 4" xfId="41" builtinId="44" customBuiltin="1"/>
    <cellStyle name="60 % – uthevingsfarge 4 2" xfId="69" xr:uid="{00000000-0005-0000-0000-0000F5000000}"/>
    <cellStyle name="60 % – uthevingsfarge 4 2 2" xfId="181" xr:uid="{00000000-0005-0000-0000-0000F6000000}"/>
    <cellStyle name="60 % – uthevingsfarge 4 2 2 2" xfId="656" xr:uid="{07C5A806-3712-4D7E-956A-05F015BF7CC4}"/>
    <cellStyle name="60 % – uthevingsfarge 4 2 2 2 2" xfId="1472" xr:uid="{B86C6943-DAED-49B4-8126-CF964D531D7C}"/>
    <cellStyle name="60 % – uthevingsfarge 4 2 2 2 3" xfId="2225" xr:uid="{E11FD8A6-D44E-417D-8C40-E2E54A727A53}"/>
    <cellStyle name="60 % – uthevingsfarge 4 2 2 3" xfId="1064" xr:uid="{59B5D4ED-22A5-4496-8473-916EE833375F}"/>
    <cellStyle name="60 % – uthevingsfarge 4 2 2 4" xfId="1921" xr:uid="{3E479476-82D7-4A25-8F94-1DB83199247E}"/>
    <cellStyle name="60 % – uthevingsfarge 4 2 3" xfId="579" xr:uid="{45AA286E-695F-4325-99CC-1E1D2C285E37}"/>
    <cellStyle name="60 % – uthevingsfarge 4 2 3 2" xfId="1396" xr:uid="{C840A3A2-DFA1-4A94-9690-1919769B0A33}"/>
    <cellStyle name="60 % – uthevingsfarge 4 2 3 3" xfId="2117" xr:uid="{29808F88-3851-401B-BFAF-10F725FACDD9}"/>
    <cellStyle name="60 % – uthevingsfarge 4 2 4" xfId="988" xr:uid="{05DD6B06-41F1-4D48-910F-54549A6539F4}"/>
    <cellStyle name="60 % – uthevingsfarge 4 2 5" xfId="1818" xr:uid="{29CF34C4-6343-456E-A994-61A57DB6402B}"/>
    <cellStyle name="60 % – uthevingsfarge 4 3" xfId="89" xr:uid="{00000000-0005-0000-0000-0000F7000000}"/>
    <cellStyle name="60 % – uthevingsfarge 4 3 2" xfId="201" xr:uid="{00000000-0005-0000-0000-0000F8000000}"/>
    <cellStyle name="60 % – uthevingsfarge 4 3 2 2" xfId="676" xr:uid="{42F8AE1F-0D13-4CDA-B157-76F62FB7968F}"/>
    <cellStyle name="60 % – uthevingsfarge 4 3 2 2 2" xfId="1492" xr:uid="{BF7AC220-004F-4AAC-97C6-3558E8246910}"/>
    <cellStyle name="60 % – uthevingsfarge 4 3 2 2 3" xfId="2245" xr:uid="{46958A32-56E9-4D95-94EA-BB1A8997731C}"/>
    <cellStyle name="60 % – uthevingsfarge 4 3 2 3" xfId="1084" xr:uid="{7EBE9E8F-83A4-470A-9083-B127628AAF02}"/>
    <cellStyle name="60 % – uthevingsfarge 4 3 2 4" xfId="1941" xr:uid="{F84268B2-5184-4A2D-B411-3FF7FE73A9AF}"/>
    <cellStyle name="60 % – uthevingsfarge 4 3 3" xfId="599" xr:uid="{5138D93F-D80A-46C8-AFC5-F6BE5EB2B5CA}"/>
    <cellStyle name="60 % – uthevingsfarge 4 3 3 2" xfId="1416" xr:uid="{3A06F199-DB57-4C9D-86BB-127CE1A6B351}"/>
    <cellStyle name="60 % – uthevingsfarge 4 3 3 3" xfId="2137" xr:uid="{B01C7615-40C2-41E3-9398-E47BBAEEF97C}"/>
    <cellStyle name="60 % – uthevingsfarge 4 3 4" xfId="1008" xr:uid="{3A2E33AA-403F-4F43-B504-8E63EF449E9B}"/>
    <cellStyle name="60 % – uthevingsfarge 4 3 5" xfId="1838" xr:uid="{7083318C-4CEF-45B3-9555-D6A778B4C9FA}"/>
    <cellStyle name="60 % – uthevingsfarge 4 4" xfId="157" xr:uid="{00000000-0005-0000-0000-0000F9000000}"/>
    <cellStyle name="60 % – uthevingsfarge 4 5" xfId="119" xr:uid="{00000000-0005-0000-0000-0000FA000000}"/>
    <cellStyle name="60 % – uthevingsfarge 4 5 2" xfId="629" xr:uid="{65496CA8-2F39-445B-A9A0-3F7316A3B8B7}"/>
    <cellStyle name="60 % – uthevingsfarge 4 5 2 2" xfId="1446" xr:uid="{EC190F44-6994-426F-8197-38353562E0CE}"/>
    <cellStyle name="60 % – uthevingsfarge 4 5 2 3" xfId="2167" xr:uid="{017F9E64-B118-4DF6-8297-2490FABAE559}"/>
    <cellStyle name="60 % – uthevingsfarge 4 5 3" xfId="1038" xr:uid="{EAB61E51-A930-4498-8F0C-97F65F805743}"/>
    <cellStyle name="60 % – uthevingsfarge 4 5 4" xfId="1868" xr:uid="{646FD2DE-C8A8-42C2-89C5-D56242BCE641}"/>
    <cellStyle name="60 % – uthevingsfarge 4 6" xfId="493" xr:uid="{00000000-0005-0000-0000-0000F0010000}"/>
    <cellStyle name="60 % – uthevingsfarge 4 6 2" xfId="902" xr:uid="{8183580B-97F8-441C-89F8-C08EB284589E}"/>
    <cellStyle name="60 % – uthevingsfarge 4 6 2 2" xfId="1718" xr:uid="{CB51D5E9-1DD7-4786-8C83-6D5907947797}"/>
    <cellStyle name="60 % – uthevingsfarge 4 6 3" xfId="1310" xr:uid="{7CD23884-09BB-449D-AD19-5A9B7BC6A5F1}"/>
    <cellStyle name="60 % – uthevingsfarge 4 6 4" xfId="2194" xr:uid="{25B2CA62-3595-4590-8733-C8CD12AF3F99}"/>
    <cellStyle name="60 % – uthevingsfarge 4 7" xfId="532" xr:uid="{00000000-0005-0000-0000-00001C020000}"/>
    <cellStyle name="60 % – uthevingsfarge 4 7 2" xfId="941" xr:uid="{36CE7228-61EE-47D9-A704-AE4C595DAB5B}"/>
    <cellStyle name="60 % – uthevingsfarge 4 7 2 2" xfId="1757" xr:uid="{89440B7D-9F19-4CF2-9E58-6935DE7A5103}"/>
    <cellStyle name="60 % – uthevingsfarge 4 7 3" xfId="1349" xr:uid="{777441A8-1CE8-45DE-8E17-9EFB794BBAC3}"/>
    <cellStyle name="60 % – uthevingsfarge 4 8" xfId="1890" xr:uid="{166CDBB1-A88D-4A7E-8850-A93754FDB07F}"/>
    <cellStyle name="60 % – uthevingsfarge 5" xfId="45" builtinId="48" customBuiltin="1"/>
    <cellStyle name="60 % – uthevingsfarge 5 2" xfId="72" xr:uid="{00000000-0005-0000-0000-0000FC000000}"/>
    <cellStyle name="60 % – uthevingsfarge 5 2 2" xfId="184" xr:uid="{00000000-0005-0000-0000-0000FD000000}"/>
    <cellStyle name="60 % – uthevingsfarge 5 2 2 2" xfId="659" xr:uid="{6C45CE29-4649-4766-B306-F5244E6C9B1E}"/>
    <cellStyle name="60 % – uthevingsfarge 5 2 2 2 2" xfId="1475" xr:uid="{9074E78E-E9AC-4CAE-9193-424109A5705E}"/>
    <cellStyle name="60 % – uthevingsfarge 5 2 2 2 3" xfId="2228" xr:uid="{7BE5676E-EB11-474B-BC8B-DDB23FBC7D6E}"/>
    <cellStyle name="60 % – uthevingsfarge 5 2 2 3" xfId="1067" xr:uid="{D36988FC-4800-4C1C-BA59-4E8CC64AC313}"/>
    <cellStyle name="60 % – uthevingsfarge 5 2 2 4" xfId="1924" xr:uid="{7B88F67F-A465-47F2-9FC3-3660616D8D58}"/>
    <cellStyle name="60 % – uthevingsfarge 5 2 3" xfId="582" xr:uid="{A353486D-8675-456C-A65A-8058D2809302}"/>
    <cellStyle name="60 % – uthevingsfarge 5 2 3 2" xfId="1399" xr:uid="{F473B0CD-0A32-4F9B-A0DC-7CE86884E9BC}"/>
    <cellStyle name="60 % – uthevingsfarge 5 2 3 3" xfId="2120" xr:uid="{673EBF71-0EAF-40F3-BAA9-BB5285F23A74}"/>
    <cellStyle name="60 % – uthevingsfarge 5 2 4" xfId="991" xr:uid="{4EFB1F13-F4E6-47BE-BD2D-DE595F579855}"/>
    <cellStyle name="60 % – uthevingsfarge 5 2 5" xfId="1821" xr:uid="{7D6CE8F6-3281-4B29-86A8-6A64550D4227}"/>
    <cellStyle name="60 % – uthevingsfarge 5 3" xfId="92" xr:uid="{00000000-0005-0000-0000-0000FE000000}"/>
    <cellStyle name="60 % – uthevingsfarge 5 3 2" xfId="204" xr:uid="{00000000-0005-0000-0000-0000FF000000}"/>
    <cellStyle name="60 % – uthevingsfarge 5 3 2 2" xfId="679" xr:uid="{54489E32-1AF2-4D5B-911C-2544C4744198}"/>
    <cellStyle name="60 % – uthevingsfarge 5 3 2 2 2" xfId="1495" xr:uid="{AD88372F-9D4A-43E2-983A-7CB7AEFDD39D}"/>
    <cellStyle name="60 % – uthevingsfarge 5 3 2 2 3" xfId="2248" xr:uid="{B3D4ABB2-1727-4AD0-B1C4-95AE3F749B4A}"/>
    <cellStyle name="60 % – uthevingsfarge 5 3 2 3" xfId="1087" xr:uid="{F02DF9BB-3DE3-40AE-A4CC-1432884761CB}"/>
    <cellStyle name="60 % – uthevingsfarge 5 3 2 4" xfId="1944" xr:uid="{EF7F2932-4FB0-4010-B6AE-7DB5D5D67BCA}"/>
    <cellStyle name="60 % – uthevingsfarge 5 3 3" xfId="602" xr:uid="{426E16A8-6742-475A-B896-BA3BECBF8DB2}"/>
    <cellStyle name="60 % – uthevingsfarge 5 3 3 2" xfId="1419" xr:uid="{44F00EAA-6820-4571-A305-4565EBD324FD}"/>
    <cellStyle name="60 % – uthevingsfarge 5 3 3 3" xfId="2140" xr:uid="{29C6DE93-B7F7-4358-B647-ED9E3FC6CBF3}"/>
    <cellStyle name="60 % – uthevingsfarge 5 3 4" xfId="1011" xr:uid="{6457871F-4296-4B89-830B-92C029B2001D}"/>
    <cellStyle name="60 % – uthevingsfarge 5 3 5" xfId="1841" xr:uid="{60626724-ADDF-488A-A8DD-1A56007031AF}"/>
    <cellStyle name="60 % – uthevingsfarge 5 4" xfId="160" xr:uid="{00000000-0005-0000-0000-000000010000}"/>
    <cellStyle name="60 % – uthevingsfarge 5 5" xfId="122" xr:uid="{00000000-0005-0000-0000-000001010000}"/>
    <cellStyle name="60 % – uthevingsfarge 5 5 2" xfId="632" xr:uid="{05EA866D-38A3-4C0A-9F7E-DEC50B8AF9FE}"/>
    <cellStyle name="60 % – uthevingsfarge 5 5 2 2" xfId="1449" xr:uid="{493EB7EC-FF4F-4708-85DB-15976FB32643}"/>
    <cellStyle name="60 % – uthevingsfarge 5 5 2 3" xfId="2170" xr:uid="{F6AC39CB-F4D7-4FE9-BB3E-C492C0DD8639}"/>
    <cellStyle name="60 % – uthevingsfarge 5 5 3" xfId="1041" xr:uid="{2B931CCD-F399-4CBB-A9D4-0492F22A1510}"/>
    <cellStyle name="60 % – uthevingsfarge 5 5 4" xfId="1871" xr:uid="{D7A3198A-1FB3-4D34-B167-703B9806C890}"/>
    <cellStyle name="60 % – uthevingsfarge 5 6" xfId="496" xr:uid="{00000000-0005-0000-0000-0000F1010000}"/>
    <cellStyle name="60 % – uthevingsfarge 5 6 2" xfId="905" xr:uid="{3C4B2849-AAA9-483C-9F8B-F0B82EADDDAD}"/>
    <cellStyle name="60 % – uthevingsfarge 5 6 2 2" xfId="1721" xr:uid="{5F056936-40D5-4E73-9215-7FD58F8427BB}"/>
    <cellStyle name="60 % – uthevingsfarge 5 6 3" xfId="1313" xr:uid="{030EB9A1-C77F-4481-A1F0-F028092CE4B4}"/>
    <cellStyle name="60 % – uthevingsfarge 5 6 4" xfId="2205" xr:uid="{D0A1260A-D490-4E29-B6DD-A13731EF31B2}"/>
    <cellStyle name="60 % – uthevingsfarge 5 7" xfId="535" xr:uid="{00000000-0005-0000-0000-00001D020000}"/>
    <cellStyle name="60 % – uthevingsfarge 5 7 2" xfId="944" xr:uid="{D93A9C48-5E46-459E-9C48-F9D5623258C5}"/>
    <cellStyle name="60 % – uthevingsfarge 5 7 2 2" xfId="1760" xr:uid="{BF4BD121-C7F0-4771-BAA9-3C55E1138B6A}"/>
    <cellStyle name="60 % – uthevingsfarge 5 7 3" xfId="1352" xr:uid="{152BB7FE-F490-4CD5-8E92-D60A39285D52}"/>
    <cellStyle name="60 % – uthevingsfarge 5 8" xfId="1901" xr:uid="{02E04D19-6AE5-4B02-9A4D-A86611CE858D}"/>
    <cellStyle name="60 % – uthevingsfarge 6" xfId="49" builtinId="52" customBuiltin="1"/>
    <cellStyle name="60 % – uthevingsfarge 6 2" xfId="75" xr:uid="{00000000-0005-0000-0000-000003010000}"/>
    <cellStyle name="60 % – uthevingsfarge 6 2 2" xfId="187" xr:uid="{00000000-0005-0000-0000-000004010000}"/>
    <cellStyle name="60 % – uthevingsfarge 6 2 2 2" xfId="662" xr:uid="{8518809E-F176-4912-B55B-A60C8C891AA0}"/>
    <cellStyle name="60 % – uthevingsfarge 6 2 2 2 2" xfId="1478" xr:uid="{A6C927A2-9202-410D-8419-D2B1581A5256}"/>
    <cellStyle name="60 % – uthevingsfarge 6 2 2 2 3" xfId="2231" xr:uid="{2BFAA538-7977-446C-BCE3-3D180CC73A88}"/>
    <cellStyle name="60 % – uthevingsfarge 6 2 2 3" xfId="1070" xr:uid="{3CB74325-5DCE-4F68-9B1E-E3BFAC63DB8B}"/>
    <cellStyle name="60 % – uthevingsfarge 6 2 2 4" xfId="1927" xr:uid="{517F3E56-CD22-4C28-AA30-71B2B49A3F21}"/>
    <cellStyle name="60 % – uthevingsfarge 6 2 3" xfId="585" xr:uid="{F5A17044-09D0-4DC7-BE79-952B969A8543}"/>
    <cellStyle name="60 % – uthevingsfarge 6 2 3 2" xfId="1402" xr:uid="{3312B2D0-DE8C-4A91-B5E6-CC3FC1E8A14C}"/>
    <cellStyle name="60 % – uthevingsfarge 6 2 3 3" xfId="2123" xr:uid="{A97AB44B-1A6B-431B-AB6A-A08B36C188F6}"/>
    <cellStyle name="60 % – uthevingsfarge 6 2 4" xfId="994" xr:uid="{2EDFD37B-CDD4-4708-9367-527962A1D394}"/>
    <cellStyle name="60 % – uthevingsfarge 6 2 5" xfId="1824" xr:uid="{A3C034B7-071B-4C7F-9537-753BD5A180C2}"/>
    <cellStyle name="60 % – uthevingsfarge 6 3" xfId="95" xr:uid="{00000000-0005-0000-0000-000005010000}"/>
    <cellStyle name="60 % – uthevingsfarge 6 3 2" xfId="207" xr:uid="{00000000-0005-0000-0000-000006010000}"/>
    <cellStyle name="60 % – uthevingsfarge 6 3 2 2" xfId="682" xr:uid="{68743819-DB54-41F2-9C84-D34348D6CEB7}"/>
    <cellStyle name="60 % – uthevingsfarge 6 3 2 2 2" xfId="1498" xr:uid="{300F17AD-EC16-4F97-B82C-5444B44E082C}"/>
    <cellStyle name="60 % – uthevingsfarge 6 3 2 2 3" xfId="2251" xr:uid="{0E39A44D-87EF-4BDB-B744-6B450F27B885}"/>
    <cellStyle name="60 % – uthevingsfarge 6 3 2 3" xfId="1090" xr:uid="{77DB56B1-3B97-4B3A-BD9B-9490FDE4CC86}"/>
    <cellStyle name="60 % – uthevingsfarge 6 3 2 4" xfId="1947" xr:uid="{6775BF17-1D43-4584-8820-520BA8F896DC}"/>
    <cellStyle name="60 % – uthevingsfarge 6 3 3" xfId="605" xr:uid="{320D5C42-B273-43CA-AC77-B1A0D574BF62}"/>
    <cellStyle name="60 % – uthevingsfarge 6 3 3 2" xfId="1422" xr:uid="{27BED39E-F4B0-4512-B3AE-422D3E4DF639}"/>
    <cellStyle name="60 % – uthevingsfarge 6 3 3 3" xfId="2143" xr:uid="{F2EC398D-87C0-49D8-81BF-E1CA94B44685}"/>
    <cellStyle name="60 % – uthevingsfarge 6 3 4" xfId="1014" xr:uid="{6B6A05CE-148D-44B3-B6A6-EC0EE55F34EA}"/>
    <cellStyle name="60 % – uthevingsfarge 6 3 5" xfId="1844" xr:uid="{4D9E63D0-2277-48C3-A13B-279602793234}"/>
    <cellStyle name="60 % – uthevingsfarge 6 4" xfId="163" xr:uid="{00000000-0005-0000-0000-000007010000}"/>
    <cellStyle name="60 % – uthevingsfarge 6 5" xfId="125" xr:uid="{00000000-0005-0000-0000-000008010000}"/>
    <cellStyle name="60 % – uthevingsfarge 6 5 2" xfId="635" xr:uid="{1DDF4B73-DB53-4445-AAE4-2512569B1513}"/>
    <cellStyle name="60 % – uthevingsfarge 6 5 2 2" xfId="1452" xr:uid="{03550795-09B5-4A21-8D74-4C9191FDD9D0}"/>
    <cellStyle name="60 % – uthevingsfarge 6 5 2 3" xfId="2173" xr:uid="{77A156BC-8E45-4DD0-891E-57C9061492EA}"/>
    <cellStyle name="60 % – uthevingsfarge 6 5 3" xfId="1044" xr:uid="{E1CC86C4-39C9-45A0-A2D0-BFD60209879B}"/>
    <cellStyle name="60 % – uthevingsfarge 6 5 4" xfId="1874" xr:uid="{BEA3E9C4-3D56-4D00-96D2-2571D276BC54}"/>
    <cellStyle name="60 % – uthevingsfarge 6 6" xfId="499" xr:uid="{00000000-0005-0000-0000-0000F2010000}"/>
    <cellStyle name="60 % – uthevingsfarge 6 6 2" xfId="908" xr:uid="{992B8DE6-4935-44FF-B2C1-056A58348EF4}"/>
    <cellStyle name="60 % – uthevingsfarge 6 6 2 2" xfId="1724" xr:uid="{92AE9F50-AD1E-4B42-B026-6B20B728F81E}"/>
    <cellStyle name="60 % – uthevingsfarge 6 6 3" xfId="1316" xr:uid="{CC9CE586-E5D2-4DBA-A3DD-38782B894D2F}"/>
    <cellStyle name="60 % – uthevingsfarge 6 6 4" xfId="2202" xr:uid="{4D1E6F2B-E035-46CC-96B1-DBD1ABE0B563}"/>
    <cellStyle name="60 % – uthevingsfarge 6 7" xfId="538" xr:uid="{00000000-0005-0000-0000-00001E020000}"/>
    <cellStyle name="60 % – uthevingsfarge 6 7 2" xfId="947" xr:uid="{84291042-B9FB-4633-BC97-B390FD799ADA}"/>
    <cellStyle name="60 % – uthevingsfarge 6 7 2 2" xfId="1763" xr:uid="{6EFBABAA-97C5-42DC-B291-5AE2485A16CA}"/>
    <cellStyle name="60 % – uthevingsfarge 6 7 3" xfId="1355" xr:uid="{29C41A6B-016A-4B00-8E99-B8C2D5A1E005}"/>
    <cellStyle name="60 % – uthevingsfarge 6 8" xfId="1898" xr:uid="{494EB41E-8D65-4865-A4B1-65BCFF4046E6}"/>
    <cellStyle name="60% - Accent1" xfId="156" xr:uid="{00000000-0005-0000-0000-000009010000}"/>
    <cellStyle name="60% - Accent1 2" xfId="423" xr:uid="{76A8B467-CA74-4414-9B92-8AEC25C5736B}"/>
    <cellStyle name="60% - Accent2" xfId="153" xr:uid="{00000000-0005-0000-0000-00000A010000}"/>
    <cellStyle name="60% - Accent2 2" xfId="424" xr:uid="{E2635864-7F46-461C-84ED-EB5DE56C6F94}"/>
    <cellStyle name="60% - Accent3" xfId="150" xr:uid="{00000000-0005-0000-0000-00000B010000}"/>
    <cellStyle name="60% - Accent3 2" xfId="425" xr:uid="{ADC8C8FA-F300-4B7E-A22A-1DADC1AE075D}"/>
    <cellStyle name="60% - Accent4" xfId="147" xr:uid="{00000000-0005-0000-0000-00000C010000}"/>
    <cellStyle name="60% - Accent4 2" xfId="426" xr:uid="{D85DA4E5-B31B-4F99-B39E-32AC26A335ED}"/>
    <cellStyle name="60% - Accent5" xfId="161" xr:uid="{00000000-0005-0000-0000-00000D010000}"/>
    <cellStyle name="60% - Accent5 2" xfId="427" xr:uid="{95044861-BBEC-4C44-A5E5-9B38D7ACE804}"/>
    <cellStyle name="60% - Accent6" xfId="158" xr:uid="{00000000-0005-0000-0000-00000E010000}"/>
    <cellStyle name="60% - Accent6 2" xfId="428" xr:uid="{3DC5866B-C623-4B11-B553-FFAE23D76B3F}"/>
    <cellStyle name="60% - uthevingsfarge 1" xfId="367" xr:uid="{00000000-0005-0000-0000-00000C000000}"/>
    <cellStyle name="60% - uthevingsfarge 2" xfId="368" xr:uid="{00000000-0005-0000-0000-00000D000000}"/>
    <cellStyle name="60% - uthevingsfarge 3" xfId="369" xr:uid="{00000000-0005-0000-0000-00000E000000}"/>
    <cellStyle name="60% - uthevingsfarge 4" xfId="370" xr:uid="{00000000-0005-0000-0000-00000F000000}"/>
    <cellStyle name="60% - uthevingsfarge 5" xfId="371" xr:uid="{00000000-0005-0000-0000-000010000000}"/>
    <cellStyle name="60% - uthevingsfarge 6" xfId="372" xr:uid="{00000000-0005-0000-0000-000011000000}"/>
    <cellStyle name="8. Tabell-kilde" xfId="6" xr:uid="{00000000-0005-0000-0000-00000F010000}"/>
    <cellStyle name="9. Tabell-note" xfId="7" xr:uid="{00000000-0005-0000-0000-000010010000}"/>
    <cellStyle name="Accent1" xfId="155" xr:uid="{00000000-0005-0000-0000-000011010000}"/>
    <cellStyle name="Accent1 2" xfId="429" xr:uid="{2D5067FE-55CD-468D-B9AE-85280E0E49B0}"/>
    <cellStyle name="Accent2" xfId="152" xr:uid="{00000000-0005-0000-0000-000012010000}"/>
    <cellStyle name="Accent2 2" xfId="430" xr:uid="{41F9CBC7-B9F2-4ED7-A3FE-D99E27A3FF05}"/>
    <cellStyle name="Accent3" xfId="149" xr:uid="{00000000-0005-0000-0000-000013010000}"/>
    <cellStyle name="Accent3 2" xfId="431" xr:uid="{89EB61E2-B56E-4403-B5A3-A20824A0B446}"/>
    <cellStyle name="Accent4" xfId="146" xr:uid="{00000000-0005-0000-0000-000014010000}"/>
    <cellStyle name="Accent4 2" xfId="432" xr:uid="{62C31BB4-98F1-404A-A351-0485D0F4B17B}"/>
    <cellStyle name="Accent5" xfId="208" xr:uid="{00000000-0005-0000-0000-000015010000}"/>
    <cellStyle name="Accent5 2" xfId="433" xr:uid="{BC353166-EE18-4F22-8CD1-2C67A45EADF2}"/>
    <cellStyle name="Accent6" xfId="209" xr:uid="{00000000-0005-0000-0000-000016010000}"/>
    <cellStyle name="Accent6 2" xfId="434" xr:uid="{57D1191A-7D20-4117-8163-30ABEADA5ED9}"/>
    <cellStyle name="Bad" xfId="210" xr:uid="{00000000-0005-0000-0000-000017010000}"/>
    <cellStyle name="Bad 2" xfId="3487" hidden="1" xr:uid="{A6AEFE42-4A90-413E-ACC6-281856904BAE}"/>
    <cellStyle name="Bad 2" xfId="3888" hidden="1" xr:uid="{A6E278A2-4851-43A5-9B92-3D5FEE83C844}"/>
    <cellStyle name="Bad 2" xfId="3733" hidden="1" xr:uid="{2B1B2489-E3CA-448C-B458-7BF28961F384}"/>
    <cellStyle name="Bad 2" xfId="3919" hidden="1" xr:uid="{5FA6C5ED-C7A7-436F-B8EA-119BD6ECEE21}"/>
    <cellStyle name="Bad 2" xfId="3832" hidden="1" xr:uid="{E5CDDC9D-6B5B-4E7B-94AD-136197B08FEE}"/>
    <cellStyle name="Bad 2" xfId="3858" hidden="1" xr:uid="{F028AECB-80E9-4B0C-B019-B9BA6BA14013}"/>
    <cellStyle name="Bad 2" xfId="3917" hidden="1" xr:uid="{75793D40-EE96-4D13-9B2A-A781EE61DCBC}"/>
    <cellStyle name="Bad 2" xfId="2090" hidden="1" xr:uid="{D413F3B9-2C67-47EC-858A-A99A762BE90B}"/>
    <cellStyle name="Bad 2" xfId="3654" hidden="1" xr:uid="{EADFB764-5AA0-4FEC-A445-3350AA71FEDD}"/>
    <cellStyle name="Bad 2" xfId="3240" hidden="1" xr:uid="{D160BD8D-E424-4E58-9203-FF64216C7ABB}"/>
    <cellStyle name="Bad 2" xfId="3675" hidden="1" xr:uid="{BB3939D6-A88D-46F3-A145-8FBC60E2E7BC}"/>
    <cellStyle name="Bad 2" xfId="1805" hidden="1" xr:uid="{5BC727C9-C5C7-4900-B5DE-8C7ECFBA38CE}"/>
    <cellStyle name="Bad 2" xfId="3316" hidden="1" xr:uid="{237D7BC7-A17D-4094-B06C-1754C582550A}"/>
    <cellStyle name="Bad 2" xfId="3508" hidden="1" xr:uid="{389DC545-9B3E-4913-834E-212BD280AA7A}"/>
    <cellStyle name="Bad 2" xfId="3776" hidden="1" xr:uid="{A193AE70-5B8E-4433-823A-80F64A71D3A2}"/>
    <cellStyle name="Bad 2" xfId="3431" hidden="1" xr:uid="{D4E0E847-6893-44BB-8D9C-C5B0EDF926BB}"/>
    <cellStyle name="Bad 2" xfId="3892" hidden="1" xr:uid="{79CE0D94-6CCB-46F1-B9E9-6DE5AF3786B7}"/>
    <cellStyle name="Bad 2" xfId="3680" hidden="1" xr:uid="{AD155453-3E6D-40C1-9BCB-ED11AFF28839}"/>
    <cellStyle name="Bad 2" xfId="3723" hidden="1" xr:uid="{123C217E-35F4-415B-84F7-C73266FA48FA}"/>
    <cellStyle name="Bad 2" xfId="3829" hidden="1" xr:uid="{A7CF457C-C464-44FE-9069-CB7C49E2598C}"/>
    <cellStyle name="Bad 2" xfId="3087" hidden="1" xr:uid="{2A2E0A11-49AB-4AFE-9046-CBBE7E7A4AB1}"/>
    <cellStyle name="Bad 2" xfId="3553" hidden="1" xr:uid="{784723CE-7CDE-4A7A-B8AC-0341F91490EB}"/>
    <cellStyle name="Bad 2" xfId="2081" hidden="1" xr:uid="{A8D611B4-8B82-4D0E-B276-CE2060EAC3C4}"/>
    <cellStyle name="Bad 2" xfId="2776" hidden="1" xr:uid="{2346398A-3EF7-47AA-BAD9-A37F1DBB390B}"/>
    <cellStyle name="Bad 2" xfId="3473" hidden="1" xr:uid="{C84B4793-574B-4B26-93BD-FCFE61E46DA5}"/>
    <cellStyle name="Bad 2" xfId="3510" hidden="1" xr:uid="{20BAD3A4-A67B-4F63-A326-2160A53E730E}"/>
    <cellStyle name="Bad 2" xfId="3249" hidden="1" xr:uid="{51F57DE3-CB6F-4EA6-AE9A-3C440B035B83}"/>
    <cellStyle name="Bad 2" xfId="3372" hidden="1" xr:uid="{9102C4B5-A305-431C-9533-868AA32A797C}"/>
    <cellStyle name="Bad 2" xfId="3783" hidden="1" xr:uid="{6D015F5C-33B5-46B9-B038-C94A4F720E35}"/>
    <cellStyle name="Bad 2" xfId="2089" hidden="1" xr:uid="{7DC4BCD7-2CCD-47A5-A6AE-7D26DEE0E3A7}"/>
    <cellStyle name="Bad 2" xfId="2273" hidden="1" xr:uid="{C0DD1FAD-48E4-49CE-AD2F-489464C1E890}"/>
    <cellStyle name="Bad 2" xfId="2998" hidden="1" xr:uid="{0783CD71-B00E-4BC6-A408-307ACCA905D1}"/>
    <cellStyle name="Bad 2" xfId="2731" hidden="1" xr:uid="{EE3A7512-D84C-4895-BED8-BD57FB1484D5}"/>
    <cellStyle name="Bad 2" xfId="2439" hidden="1" xr:uid="{899B82FF-8AE0-423F-A8A2-F9EC5B1D1116}"/>
    <cellStyle name="Bad 2" xfId="2501" hidden="1" xr:uid="{DA198246-6B84-4C8D-8CE1-C6B5A753F2A7}"/>
    <cellStyle name="Bad 2" xfId="435" hidden="1" xr:uid="{2F279991-94CD-4355-B871-D6BBF8CDBE47}"/>
    <cellStyle name="Beregning" xfId="20" builtinId="22" customBuiltin="1"/>
    <cellStyle name="Beregning 2" xfId="436" xr:uid="{4A87FF66-8B21-41D6-A536-E79AF8EC546A}"/>
    <cellStyle name="Beregning 2 2" xfId="2252" xr:uid="{10CAEA9D-BC3E-4C67-A3A8-FF330E1E0016}"/>
    <cellStyle name="Beregning 3" xfId="1948" xr:uid="{FBD71802-FD5C-477F-BEDC-63E345C54DB9}"/>
    <cellStyle name="Calculation" xfId="211" xr:uid="{00000000-0005-0000-0000-000019010000}"/>
    <cellStyle name="Check Cell" xfId="212" xr:uid="{00000000-0005-0000-0000-00001A010000}"/>
    <cellStyle name="Check Cell 2" xfId="437" xr:uid="{8C8E5435-2C10-4A68-8969-DC115AF8685F}"/>
    <cellStyle name="Dårlig" xfId="16" builtinId="27" hidden="1" customBuiltin="1"/>
    <cellStyle name="Dårlig" xfId="55" builtinId="27" customBuiltin="1"/>
    <cellStyle name="Explanatory Text" xfId="213" xr:uid="{00000000-0005-0000-0000-00001D010000}"/>
    <cellStyle name="Explanatory Text 2" xfId="438" xr:uid="{4220A117-3D7C-47B9-8C48-BF99FBF3D92A}"/>
    <cellStyle name="Forklarende tekst" xfId="24" builtinId="53" customBuiltin="1"/>
    <cellStyle name="Forklarende tekst 2" xfId="2401" xr:uid="{F4FBB120-F2E7-4B96-BF7F-AF04C54CB704}"/>
    <cellStyle name="God" xfId="15" builtinId="26" hidden="1" customBuiltin="1"/>
    <cellStyle name="God" xfId="54" builtinId="26" customBuiltin="1"/>
    <cellStyle name="God 2" xfId="439" hidden="1" xr:uid="{FEA38A6A-AFCE-4A2F-9897-965C7292A87A}"/>
    <cellStyle name="God 2" xfId="2253" xr:uid="{3F9D44F4-6DCB-4DED-A14F-F53B65EA0E4D}"/>
    <cellStyle name="God 2 2" xfId="3791" hidden="1" xr:uid="{8771F493-76C2-4C00-9DA2-7A915345527A}"/>
    <cellStyle name="God 2 2" xfId="3898" hidden="1" xr:uid="{F1245095-C208-4706-8C82-F55BB0B201E3}"/>
    <cellStyle name="God 2 2" xfId="3248" hidden="1" xr:uid="{4793010E-75F3-4691-A7CC-872718CBA621}"/>
    <cellStyle name="God 3" xfId="2400" hidden="1" xr:uid="{5ABC565F-FFF6-477A-A67F-CBE6A4A92936}"/>
    <cellStyle name="God 3" xfId="2561" hidden="1" xr:uid="{2FCABB3E-3D7A-45A8-8155-37286A28B43B}"/>
    <cellStyle name="God 3" xfId="2883" hidden="1" xr:uid="{11A72D09-62B7-41EB-95CB-D2BF0655B683}"/>
    <cellStyle name="God 3" xfId="2076" hidden="1" xr:uid="{25602139-7767-498B-8EA0-B10B417DA0F0}"/>
    <cellStyle name="God 3" xfId="2104" hidden="1" xr:uid="{B8DB5845-895E-4631-A63D-5C79AE15D305}"/>
    <cellStyle name="God 3" xfId="3019" hidden="1" xr:uid="{F20E1556-A4FD-4D6E-995B-A2F9B7721B67}"/>
    <cellStyle name="God 3" xfId="2624" hidden="1" xr:uid="{2E8E0F6D-DDAC-467A-918F-2488E3A951D9}"/>
    <cellStyle name="God 3" xfId="1949" xr:uid="{39C1BEB8-AAF0-4D12-A3F9-59384EC930FE}"/>
    <cellStyle name="God 3 2" xfId="3889" hidden="1" xr:uid="{671A9022-F775-4438-AD49-CE99B1D9EF22}"/>
    <cellStyle name="God 3 2" xfId="3630" hidden="1" xr:uid="{D5DAC4D7-1871-4BED-8520-AF7C8E596E6A}"/>
    <cellStyle name="God 3 2" xfId="3920" hidden="1" xr:uid="{045FA4F3-5AFF-425C-B519-599F13A0C825}"/>
    <cellStyle name="God 3 2" xfId="3863" hidden="1" xr:uid="{CD06B416-8D8C-4513-A14A-1B6A890C7590}"/>
    <cellStyle name="God 3 2" xfId="3912" hidden="1" xr:uid="{724696DF-A6EF-43DD-AD69-507E31B5C12C}"/>
    <cellStyle name="God 3 2" xfId="3918" hidden="1" xr:uid="{A2135169-C372-4B3C-A568-665FF7FB88ED}"/>
    <cellStyle name="God 3 2" xfId="3623" hidden="1" xr:uid="{3F981A3A-3C06-49FF-8067-D19C097114E5}"/>
    <cellStyle name="God 3 2" xfId="3777" hidden="1" xr:uid="{36052609-478F-4F6F-B1AE-6B45361E9826}"/>
    <cellStyle name="God 3 2" xfId="3236" hidden="1" xr:uid="{7CBB756E-DCA0-4D8C-9E88-033E1C137674}"/>
    <cellStyle name="God 3 2" xfId="3902" hidden="1" xr:uid="{330B493D-47CA-4ED0-9036-DB6B40EB0168}"/>
    <cellStyle name="God 3 2" xfId="3729" hidden="1" xr:uid="{7E52276A-3E54-4584-974C-C31DDC143390}"/>
    <cellStyle name="God 3 2" xfId="3816" hidden="1" xr:uid="{44655CCE-1D7A-4B21-8095-965C2881C5D3}"/>
    <cellStyle name="God 3 2" xfId="3861" hidden="1" xr:uid="{F2886502-36C1-4185-99AA-ACA113E35A86}"/>
    <cellStyle name="God 3 2" xfId="3547" hidden="1" xr:uid="{2C34141E-0452-4F28-B52F-3A33773B10A7}"/>
    <cellStyle name="God 3 2" xfId="3454" hidden="1" xr:uid="{77DADC73-69D9-4E35-8162-F94C859FE449}"/>
    <cellStyle name="God 3 2" xfId="3550" hidden="1" xr:uid="{FD56A168-EEA8-484D-8A1E-0A88357BFCFD}"/>
    <cellStyle name="God 3 2" xfId="3726" hidden="1" xr:uid="{14996472-40D7-4911-A86A-2A4152790DBD}"/>
    <cellStyle name="God 3 2" xfId="3237" hidden="1" xr:uid="{9591BB1E-60EF-4BD6-9EE1-05709AA25E92}"/>
    <cellStyle name="God 3 2" xfId="3257" hidden="1" xr:uid="{94C058DB-4377-487C-96F6-CD8E36956A5B}"/>
    <cellStyle name="God 3 2" xfId="3798" hidden="1" xr:uid="{CE39D8D5-7861-4681-8F94-9E81972DBBAD}"/>
    <cellStyle name="God 3 2" xfId="3607" hidden="1" xr:uid="{40294A0F-689D-4BED-A6A1-ADF18E9EBA7F}"/>
    <cellStyle name="Good" xfId="214" xr:uid="{00000000-0005-0000-0000-000021010000}"/>
    <cellStyle name="Heading 1" xfId="215" xr:uid="{00000000-0005-0000-0000-000022010000}"/>
    <cellStyle name="Heading 1 2" xfId="440" xr:uid="{E968FC1F-3023-4194-81B3-C4DF75AA3078}"/>
    <cellStyle name="Heading 2" xfId="216" xr:uid="{00000000-0005-0000-0000-000023010000}"/>
    <cellStyle name="Heading 2 2" xfId="441" xr:uid="{DAA0537E-0207-43D8-874C-58C315FF39AB}"/>
    <cellStyle name="Heading 3" xfId="217" xr:uid="{00000000-0005-0000-0000-000024010000}"/>
    <cellStyle name="Heading 3 2" xfId="442" xr:uid="{6B36B72F-9062-4140-A994-7E2A6BC03B5D}"/>
    <cellStyle name="Heading 4" xfId="218" xr:uid="{00000000-0005-0000-0000-000025010000}"/>
    <cellStyle name="Heading 4 2" xfId="443" xr:uid="{AFDA90F4-AA49-4A64-B1FB-C5EB8F1DC3C0}"/>
    <cellStyle name="Hyperkobling" xfId="8" builtinId="8"/>
    <cellStyle name="Hyperkobling 2" xfId="228" xr:uid="{00000000-0005-0000-0000-000027010000}"/>
    <cellStyle name="Inndata" xfId="18" builtinId="20" customBuiltin="1"/>
    <cellStyle name="Inndata 2" xfId="444" xr:uid="{70A1816B-E4C6-4FE1-B08E-592D4DEF1423}"/>
    <cellStyle name="Inndata 2 2" xfId="2254" xr:uid="{5A36F224-F428-4B34-BB3C-B138CFBF1119}"/>
    <cellStyle name="Inndata 3" xfId="1950" xr:uid="{9E93B4C4-D4A2-411B-B4F8-37939412550B}"/>
    <cellStyle name="Input" xfId="219" xr:uid="{00000000-0005-0000-0000-000029010000}"/>
    <cellStyle name="Koblet celle" xfId="21" builtinId="24" customBuiltin="1"/>
    <cellStyle name="Koblet celle 2" xfId="445" xr:uid="{33AD3FB0-F070-4197-B8DF-57764A32C91A}"/>
    <cellStyle name="Koblet celle 2 2" xfId="2255" xr:uid="{55A1991A-F683-4F65-8782-F87051EA4EDC}"/>
    <cellStyle name="Koblet celle 3" xfId="1951" xr:uid="{74B0E4DE-7321-411F-8D47-6CB54E1B5188}"/>
    <cellStyle name="Komma" xfId="9" builtinId="3"/>
    <cellStyle name="Komma 2" xfId="132" xr:uid="{00000000-0005-0000-0000-00002C010000}"/>
    <cellStyle name="Komma 2 2" xfId="446" xr:uid="{A1E5225B-6390-4F15-B0B7-363B491468CF}"/>
    <cellStyle name="Komma 2 3" xfId="1879" xr:uid="{4E6185DF-8AE8-462C-9E0E-D6EEDA3AD1C2}"/>
    <cellStyle name="Komma 3" xfId="242" xr:uid="{00000000-0005-0000-0000-00002D010000}"/>
    <cellStyle name="Komma 3 2" xfId="1966" xr:uid="{F8C1CFC9-115B-4BB9-BD32-711B0B32F3E6}"/>
    <cellStyle name="Komma 4" xfId="354" xr:uid="{00000000-0005-0000-0000-000079010000}"/>
    <cellStyle name="Komma 4 2" xfId="803" xr:uid="{EA41E9C7-AB31-4025-A0D5-4A1B36DF12AB}"/>
    <cellStyle name="Komma 4 2 2" xfId="1619" xr:uid="{A7009DE3-29D1-4CA3-9F5B-1A91493921BC}"/>
    <cellStyle name="Komma 4 3" xfId="1211" xr:uid="{97E15166-4A53-448C-ABD8-2308978CC453}"/>
    <cellStyle name="Komma 5" xfId="540" xr:uid="{45B5202B-5ACE-4A2C-B5F0-794FE9396CB6}"/>
    <cellStyle name="Komma 5 2" xfId="949" xr:uid="{2C1D0211-009E-46F2-9991-1107C0A59CBB}"/>
    <cellStyle name="Komma 5 2 2" xfId="1765" xr:uid="{F102EFB3-1CF5-489C-B9C4-C7A2379160A5}"/>
    <cellStyle name="Komma 5 3" xfId="1357" xr:uid="{50CDF6C9-5D3F-46FA-9448-448801920145}"/>
    <cellStyle name="Komma 6" xfId="3059" xr:uid="{893F2A36-2D02-4B41-9014-88E588920423}"/>
    <cellStyle name="Kontrollcelle" xfId="22" builtinId="23" customBuiltin="1"/>
    <cellStyle name="Kontrollcelle 2" xfId="2402" xr:uid="{929A5019-7E5F-4087-9491-246670F6768E}"/>
    <cellStyle name="Linked Cell" xfId="220" xr:uid="{00000000-0005-0000-0000-00002F010000}"/>
    <cellStyle name="Merknad 2" xfId="57" xr:uid="{00000000-0005-0000-0000-000030010000}"/>
    <cellStyle name="Merknad 2 2" xfId="256" xr:uid="{00000000-0005-0000-0000-000031010000}"/>
    <cellStyle name="Merknad 2 2 2" xfId="707" xr:uid="{DC8355A7-4627-4429-9972-2523600C02FE}"/>
    <cellStyle name="Merknad 2 2 2 2" xfId="1523" xr:uid="{45C1B318-D4FD-49BC-9C79-218421D6E8D3}"/>
    <cellStyle name="Merknad 2 2 2 3" xfId="2286" xr:uid="{E28C2A00-1DDF-4CF7-84C8-5C07486C6033}"/>
    <cellStyle name="Merknad 2 2 3" xfId="1115" xr:uid="{A5958A01-B939-4D26-AA0A-68EF889DD260}"/>
    <cellStyle name="Merknad 2 2 4" xfId="1980" xr:uid="{EA60D763-F0B8-4E52-A47D-CB6B8468A417}"/>
    <cellStyle name="Merknad 2 3" xfId="169" xr:uid="{00000000-0005-0000-0000-000032010000}"/>
    <cellStyle name="Merknad 2 3 2" xfId="644" xr:uid="{F23C112F-9CE6-4CE8-A098-63ABF509CE19}"/>
    <cellStyle name="Merknad 2 3 2 2" xfId="1460" xr:uid="{8F30185F-942A-48C7-A736-923F162BCF6D}"/>
    <cellStyle name="Merknad 2 3 2 3" xfId="2213" xr:uid="{627A74F0-D38B-42B9-9EDE-14AC8BBF9619}"/>
    <cellStyle name="Merknad 2 3 3" xfId="1052" xr:uid="{165A5FFB-DE62-4F13-A2AA-8BCA698E8D3D}"/>
    <cellStyle name="Merknad 2 3 4" xfId="1909" xr:uid="{1100EC01-E255-4F0E-B5BC-B631BDEFC617}"/>
    <cellStyle name="Merknad 2 4" xfId="447" xr:uid="{6AE0C746-3C85-4D3D-AD4E-03C4A3483F80}"/>
    <cellStyle name="Merknad 2 4 2" xfId="864" xr:uid="{90B39486-CE53-4ED4-A76E-45194FB85EF1}"/>
    <cellStyle name="Merknad 2 4 2 2" xfId="1680" xr:uid="{09EE6483-8E78-4D2A-929D-43FBE6E0EFE5}"/>
    <cellStyle name="Merknad 2 4 3" xfId="1272" xr:uid="{2D60A193-D2F7-484D-8909-9BDB6FDC178A}"/>
    <cellStyle name="Merknad 2 4 4" xfId="2105" xr:uid="{70D37AD4-2874-4028-82CA-A980A5F253EC}"/>
    <cellStyle name="Merknad 2 5" xfId="567" xr:uid="{AF96EFFF-5CA1-4098-A7BB-7B0E00A444BB}"/>
    <cellStyle name="Merknad 2 5 2" xfId="1384" xr:uid="{8ABDE001-AC6A-42EF-8F20-0F85FC22E61C}"/>
    <cellStyle name="Merknad 2 6" xfId="976" xr:uid="{3A705F52-46F1-4013-862B-3310CD58A1FD}"/>
    <cellStyle name="Merknad 2 7" xfId="1806" xr:uid="{2469C592-55A3-486A-B171-2D9B015762CB}"/>
    <cellStyle name="Merknad 3" xfId="77" xr:uid="{00000000-0005-0000-0000-000033010000}"/>
    <cellStyle name="Merknad 3 2" xfId="257" xr:uid="{00000000-0005-0000-0000-000034010000}"/>
    <cellStyle name="Merknad 3 2 2" xfId="708" xr:uid="{5F2E186A-BD9E-48D5-B977-52270D70FB9C}"/>
    <cellStyle name="Merknad 3 2 2 2" xfId="1524" xr:uid="{1E4E5E97-1117-4F32-950D-5C62C4D58227}"/>
    <cellStyle name="Merknad 3 2 2 3" xfId="2287" xr:uid="{D010F3E6-B381-497F-9150-B89115FBCB6A}"/>
    <cellStyle name="Merknad 3 2 3" xfId="1116" xr:uid="{8FE1FB2F-F69C-4D26-9058-67FF38F3198B}"/>
    <cellStyle name="Merknad 3 2 4" xfId="1981" xr:uid="{D4B272F5-F3BD-4E74-8DEB-98B1D7FE8A95}"/>
    <cellStyle name="Merknad 3 3" xfId="189" xr:uid="{00000000-0005-0000-0000-000035010000}"/>
    <cellStyle name="Merknad 3 3 2" xfId="664" xr:uid="{C0ADFEB6-0910-40E8-9DBB-003E2C654D8C}"/>
    <cellStyle name="Merknad 3 3 2 2" xfId="1480" xr:uid="{A8F28CF5-EC2D-4D27-BE74-BA13DE2EC2FF}"/>
    <cellStyle name="Merknad 3 3 2 3" xfId="2233" xr:uid="{E05D9B77-BB13-40C7-80F4-E9721E0C6591}"/>
    <cellStyle name="Merknad 3 3 3" xfId="1072" xr:uid="{34583294-060D-4ED4-B423-44E1EC463C4C}"/>
    <cellStyle name="Merknad 3 3 4" xfId="1929" xr:uid="{BB1E4FBE-EAC9-42C7-A0D4-C5E03D0A26C9}"/>
    <cellStyle name="Merknad 3 4" xfId="448" xr:uid="{247A69A5-A95E-44A3-B591-D934EB7142F3}"/>
    <cellStyle name="Merknad 3 4 2" xfId="865" xr:uid="{A8D040A3-93D8-45B7-90F1-97F5049ED034}"/>
    <cellStyle name="Merknad 3 4 2 2" xfId="1681" xr:uid="{A125E97A-B391-4900-BBDF-0434ED506624}"/>
    <cellStyle name="Merknad 3 4 3" xfId="1273" xr:uid="{59B91CAF-CD79-412C-A6E6-1F1EF396F3AB}"/>
    <cellStyle name="Merknad 3 4 4" xfId="2125" xr:uid="{0C9D138A-3CFB-49FF-AAAD-867495BC8419}"/>
    <cellStyle name="Merknad 3 5" xfId="587" xr:uid="{4DD7A3A8-CA43-4837-9806-815DC09B479C}"/>
    <cellStyle name="Merknad 3 5 2" xfId="1404" xr:uid="{E0B8839B-07AA-4172-999B-3D5975108001}"/>
    <cellStyle name="Merknad 3 6" xfId="996" xr:uid="{3C8F2123-5915-4FEF-802D-26729B591320}"/>
    <cellStyle name="Merknad 3 7" xfId="1826" xr:uid="{BC0168FB-1963-4DAE-90C2-2CA4B899937C}"/>
    <cellStyle name="Merknad 4" xfId="270" xr:uid="{00000000-0005-0000-0000-000036010000}"/>
    <cellStyle name="Merknad 4 2" xfId="449" xr:uid="{D0522974-7774-4013-BBB1-DE90AF4E299D}"/>
    <cellStyle name="Merknad 4 2 2" xfId="866" xr:uid="{0EEED9F3-D69C-4CD3-ABEA-5D0730DAD5CE}"/>
    <cellStyle name="Merknad 4 2 2 2" xfId="1682" xr:uid="{9D25E158-27CD-485D-AE93-FBA1E7E02817}"/>
    <cellStyle name="Merknad 4 2 3" xfId="1274" xr:uid="{6252B365-D42C-48C9-ADFA-3B32DAC58E7B}"/>
    <cellStyle name="Merknad 4 2 4" xfId="2300" xr:uid="{FD4CBB09-4C4C-4646-A27A-C198A6615FE1}"/>
    <cellStyle name="Merknad 4 3" xfId="721" xr:uid="{F0BCAAD3-294B-4E03-B41B-91ABC39D9C0D}"/>
    <cellStyle name="Merknad 4 3 2" xfId="1537" xr:uid="{43E17283-51C9-4648-952C-CBC4D81AAB6D}"/>
    <cellStyle name="Merknad 4 4" xfId="1129" xr:uid="{50E8B227-4A1C-402C-ABA0-41ABF2494D1D}"/>
    <cellStyle name="Merknad 4 5" xfId="1994" xr:uid="{51F2D485-9A0F-4B53-8017-5D71038E192C}"/>
    <cellStyle name="Merknad 5" xfId="104" xr:uid="{00000000-0005-0000-0000-000037010000}"/>
    <cellStyle name="Merknad 5 2" xfId="450" xr:uid="{B4C45698-80DE-43DF-BA84-9C7E57CB2B07}"/>
    <cellStyle name="Merknad 5 2 2" xfId="867" xr:uid="{1FA7E578-9A7B-4804-A004-A0684DCF19DA}"/>
    <cellStyle name="Merknad 5 2 2 2" xfId="1683" xr:uid="{ECEBC140-D51F-4914-B6FB-EE72FB6DE2A0}"/>
    <cellStyle name="Merknad 5 2 3" xfId="1275" xr:uid="{506B09BC-0C68-4DBF-A175-3D314E41771E}"/>
    <cellStyle name="Merknad 5 2 4" xfId="2152" xr:uid="{A8697B5B-A481-4A74-8AEA-386FD1FF967A}"/>
    <cellStyle name="Merknad 5 3" xfId="614" xr:uid="{34611D25-59C3-45F5-9D46-76C8579B1983}"/>
    <cellStyle name="Merknad 5 3 2" xfId="1431" xr:uid="{76112164-EED2-4F5B-80F9-EAD629020111}"/>
    <cellStyle name="Merknad 5 4" xfId="1023" xr:uid="{6E514C7D-7580-4F74-984D-5D611CF61963}"/>
    <cellStyle name="Merknad 5 5" xfId="1853" xr:uid="{33398FCC-4990-43DD-B06F-7055C7A7232E}"/>
    <cellStyle name="Merknad 6" xfId="479" xr:uid="{00000000-0005-0000-0000-0000F3010000}"/>
    <cellStyle name="Merknad 6 2" xfId="888" xr:uid="{391A7141-A3ED-4135-9ED6-71FBA55C8AA1}"/>
    <cellStyle name="Merknad 6 2 2" xfId="1704" xr:uid="{C1AA70E0-B9B3-4AF4-BA90-D06C94F14BA1}"/>
    <cellStyle name="Merknad 6 3" xfId="1296" xr:uid="{5C01DA1B-D1DD-40E2-89B2-FA07215BB83E}"/>
    <cellStyle name="Merknad 6 4" xfId="2403" xr:uid="{271B904D-DE52-4B5C-A6C6-DEC1DB6C7C89}"/>
    <cellStyle name="Merknad 7" xfId="520" xr:uid="{00000000-0005-0000-0000-00001F020000}"/>
    <cellStyle name="Merknad 7 2" xfId="929" xr:uid="{30B3D6D2-B9FC-4C34-8519-D63C382B8BC2}"/>
    <cellStyle name="Merknad 7 2 2" xfId="1745" xr:uid="{791509D3-04CC-4F51-9B17-06BDCE004FDE}"/>
    <cellStyle name="Merknad 7 3" xfId="1337" xr:uid="{7941B0F8-1162-4D9F-9F8B-66E451874A4B}"/>
    <cellStyle name="Merknad 8" xfId="541" xr:uid="{175292CC-0B21-42AF-84F6-49611CC9A00F}"/>
    <cellStyle name="Merknad 8 2" xfId="950" xr:uid="{948D36EA-23E5-416E-A3CA-FA9009E16414}"/>
    <cellStyle name="Merknad 8 2 2" xfId="1766" xr:uid="{DA6C1E3D-C865-43CB-B814-EC2106F36A23}"/>
    <cellStyle name="Merknad 8 3" xfId="1358" xr:uid="{E688195E-324A-42BF-97C7-9179DB936251}"/>
    <cellStyle name="Neutral" xfId="221" xr:uid="{00000000-0005-0000-0000-000038010000}"/>
    <cellStyle name="Neutral 2" xfId="451" xr:uid="{61F1216A-7FF9-4BDB-932E-E5AFD04D545A}"/>
    <cellStyle name="Normal" xfId="0" builtinId="0" customBuiltin="1"/>
    <cellStyle name="Normal 10" xfId="474" xr:uid="{00000000-0005-0000-0000-0000E0010000}"/>
    <cellStyle name="Normal 11" xfId="475" xr:uid="{00000000-0005-0000-0000-0000F4010000}"/>
    <cellStyle name="Normal 11 2" xfId="884" xr:uid="{94D6DDD2-CBB5-4762-B520-5307EA7B7BA3}"/>
    <cellStyle name="Normal 11 2 2" xfId="1700" xr:uid="{EC23D8DC-0642-4A94-B953-DD96384733B1}"/>
    <cellStyle name="Normal 11 3" xfId="1292" xr:uid="{E527A2BF-393A-4C4F-BC5A-CF2DC74D6AF4}"/>
    <cellStyle name="Normal 12" xfId="519" xr:uid="{00000000-0005-0000-0000-000020020000}"/>
    <cellStyle name="Normal 12 2" xfId="928" xr:uid="{BF0A9A21-71E8-40A2-8B01-CE79D72AC071}"/>
    <cellStyle name="Normal 12 2 2" xfId="1744" xr:uid="{9B90239F-48B6-49EA-8BED-F7D1F4F92DF6}"/>
    <cellStyle name="Normal 12 3" xfId="1336" xr:uid="{0FF8B9A8-4C71-4EC8-A73D-14DA7E499CE7}"/>
    <cellStyle name="Normal 13" xfId="539" xr:uid="{F907305E-AA91-4043-9B1F-37D048114BC1}"/>
    <cellStyle name="Normal 13 2" xfId="948" xr:uid="{CA933642-1EED-462E-92C5-C1208CD575A8}"/>
    <cellStyle name="Normal 13 2 2" xfId="1764" xr:uid="{FD82C211-CEF4-427F-9F6F-388E9A1F5B7C}"/>
    <cellStyle name="Normal 13 3" xfId="1356" xr:uid="{697EE968-12FF-425E-954C-F1D49B0B1D56}"/>
    <cellStyle name="Normal 14" xfId="3058" xr:uid="{92CD0262-03EF-4124-B2A7-030D570C6732}"/>
    <cellStyle name="Normal 2" xfId="52" xr:uid="{00000000-0005-0000-0000-00003A010000}"/>
    <cellStyle name="Normal 2 2" xfId="295" xr:uid="{00000000-0005-0000-0000-00003B010000}"/>
    <cellStyle name="Normal 2 3" xfId="166" xr:uid="{00000000-0005-0000-0000-00003C010000}"/>
    <cellStyle name="Normal 2 3 2" xfId="643" xr:uid="{DD537CDA-747D-4B87-B4F2-CDC860306555}"/>
    <cellStyle name="Normal 2 3 2 2" xfId="1459" xr:uid="{5F914BE0-F523-4DFE-86AB-8A4C9AB2530D}"/>
    <cellStyle name="Normal 2 3 2 3" xfId="2210" xr:uid="{92835CD9-3131-4F0D-94B0-B6D1FEA9F79D}"/>
    <cellStyle name="Normal 2 3 3" xfId="1051" xr:uid="{9BA8F8A1-E97C-4860-A2FA-533CE3E840AF}"/>
    <cellStyle name="Normal 2 3 4" xfId="1906" xr:uid="{909DB6B2-0E14-49A1-8FA8-5A25696C52A0}"/>
    <cellStyle name="Normal 2 4" xfId="373" xr:uid="{00000000-0005-0000-0000-000014000000}"/>
    <cellStyle name="Normal 2 4 2" xfId="2102" xr:uid="{2AF36F29-D3B5-46EE-B1C0-168184F91751}"/>
    <cellStyle name="Normal 2 5" xfId="566" xr:uid="{08D184BD-3C12-4529-A3AF-1F01C9BE7420}"/>
    <cellStyle name="Normal 2 5 2" xfId="1383" xr:uid="{A6137070-9572-4FE7-B404-868BF7CD0C45}"/>
    <cellStyle name="Normal 2 6" xfId="975" xr:uid="{E977C915-A1CE-40A2-A025-EE5EC94D07C2}"/>
    <cellStyle name="Normal 2 7" xfId="1802" xr:uid="{0E1C270C-A849-4E58-9ABA-8B2CD7A8E6B4}"/>
    <cellStyle name="Normal 2_A.2.1" xfId="2404" xr:uid="{9EA4FF81-9661-4A88-B7DC-AAA03E9908C5}"/>
    <cellStyle name="Normal 3" xfId="76" xr:uid="{00000000-0005-0000-0000-00003D010000}"/>
    <cellStyle name="Normal 3 2" xfId="296" xr:uid="{00000000-0005-0000-0000-00003E010000}"/>
    <cellStyle name="Normal 3 3" xfId="188" xr:uid="{00000000-0005-0000-0000-00003F010000}"/>
    <cellStyle name="Normal 3 3 2" xfId="663" xr:uid="{80C6CEFF-8DF4-4036-B1F6-28DCE601E53E}"/>
    <cellStyle name="Normal 3 3 2 2" xfId="1479" xr:uid="{7FA6589A-B098-4D6D-91AA-D6694A5C8754}"/>
    <cellStyle name="Normal 3 3 2 3" xfId="2232" xr:uid="{21988D18-4401-441D-8EF6-38939588907C}"/>
    <cellStyle name="Normal 3 3 3" xfId="1071" xr:uid="{66777737-6B07-4A26-BBA3-B02630342DE3}"/>
    <cellStyle name="Normal 3 3 4" xfId="1928" xr:uid="{8E2F9A09-0758-475A-9BE3-494127192749}"/>
    <cellStyle name="Normal 3 4" xfId="452" xr:uid="{DB820409-AC86-4089-A2AC-D43F53B9828A}"/>
    <cellStyle name="Normal 3 4 2" xfId="2124" xr:uid="{64F09F49-7E01-49A8-B0C1-DD3595EFFF28}"/>
    <cellStyle name="Normal 3 5" xfId="586" xr:uid="{BB51F1C0-485B-430D-B04B-73638CAFCEE1}"/>
    <cellStyle name="Normal 3 5 2" xfId="1403" xr:uid="{02580B98-B3E9-4FED-A182-3826FAC58138}"/>
    <cellStyle name="Normal 3 6" xfId="995" xr:uid="{ECC2A0C1-776F-4156-8F22-C8DB571F29AD}"/>
    <cellStyle name="Normal 3 7" xfId="1825" xr:uid="{94154391-6D85-42EC-9951-9CEDB8C99588}"/>
    <cellStyle name="Normal 3_A.2.10" xfId="2419" xr:uid="{BC795353-1F16-480A-93D5-A33D8255AC4C}"/>
    <cellStyle name="Normal 4" xfId="126" xr:uid="{00000000-0005-0000-0000-000040010000}"/>
    <cellStyle name="Normal 4 2" xfId="453" xr:uid="{21C12A76-0489-42BA-80A6-806F2337B06E}"/>
    <cellStyle name="Normal 4 2 2" xfId="2174" xr:uid="{F14531D3-733C-4C4E-A7B6-9AB364CF59F8}"/>
    <cellStyle name="Normal 4 3" xfId="636" xr:uid="{80E1DA69-2CBD-4ACC-9170-CAE7A77FDA74}"/>
    <cellStyle name="Normal 5" xfId="96" xr:uid="{00000000-0005-0000-0000-000041010000}"/>
    <cellStyle name="Normal 5 2" xfId="454" xr:uid="{DF0DD937-25A3-4D97-887B-5B093C665386}"/>
    <cellStyle name="Normal 5 2 2" xfId="868" xr:uid="{0C425786-5C24-4909-B251-6E818E19E855}"/>
    <cellStyle name="Normal 5 2 2 2" xfId="1684" xr:uid="{6E2D2E10-6644-45E3-93A4-8181B86781EF}"/>
    <cellStyle name="Normal 5 2 3" xfId="1276" xr:uid="{71ABDFD8-C27E-42E9-A7EB-D2CB7FF56A09}"/>
    <cellStyle name="Normal 5 2 4" xfId="2144" xr:uid="{AFCE9ADD-5FAD-4369-A08C-D894ADD995FB}"/>
    <cellStyle name="Normal 5 3" xfId="606" xr:uid="{87D5E85D-6B8A-4B1C-9AD6-09CC200B4965}"/>
    <cellStyle name="Normal 5 3 2" xfId="1423" xr:uid="{F7735CCD-AAAD-467A-A264-471BC5B5C9E8}"/>
    <cellStyle name="Normal 5 4" xfId="1015" xr:uid="{B1AA4DB9-53EB-4A81-B221-B626BDE51F17}"/>
    <cellStyle name="Normal 5 5" xfId="1845" xr:uid="{C4C249E0-127F-42AA-AA09-84691C3B053A}"/>
    <cellStyle name="Normal 6" xfId="353" xr:uid="{00000000-0005-0000-0000-00007A010000}"/>
    <cellStyle name="Normal 6 2" xfId="455" xr:uid="{5C0EF141-B071-4270-ADE7-0C46C8044F1C}"/>
    <cellStyle name="Normal 6 2 2" xfId="869" xr:uid="{01316229-4428-4B01-9B88-EB8582B0A20E}"/>
    <cellStyle name="Normal 6 2 2 2" xfId="1685" xr:uid="{5B4E4EBF-32B3-4FEC-9049-6B6922158AD5}"/>
    <cellStyle name="Normal 6 2 3" xfId="1277" xr:uid="{13773099-D338-40E6-AEF9-85D98C55A089}"/>
    <cellStyle name="Normal 6 3" xfId="802" xr:uid="{8D6B9037-E3F8-42F8-8C21-B070560DB1C4}"/>
    <cellStyle name="Normal 6 3 2" xfId="1618" xr:uid="{70863AC8-6232-4D4E-B403-A2DF422EDB22}"/>
    <cellStyle name="Normal 6 4" xfId="1210" xr:uid="{348859CE-AF6F-4F32-98BA-0728DEDCCCCF}"/>
    <cellStyle name="Normal 7" xfId="456" xr:uid="{72645CF8-176C-46BE-8257-C90C9B6B6972}"/>
    <cellStyle name="Normal 7 2" xfId="870" xr:uid="{7BE7B747-4D83-4DC8-BD0D-DC9D378F4DBE}"/>
    <cellStyle name="Normal 7 2 2" xfId="1686" xr:uid="{44FA828C-EE22-4252-85EB-F8F1BDF45D15}"/>
    <cellStyle name="Normal 7 3" xfId="1278" xr:uid="{50A7A27E-A092-42DA-B67F-99C1ACF09362}"/>
    <cellStyle name="Normal 8" xfId="457" xr:uid="{35EE4CDD-2C7E-4F1B-8EF6-DAC3E840ECAB}"/>
    <cellStyle name="Normal 8 2" xfId="871" xr:uid="{6237FA14-D0A1-4759-BFA4-F84044195E45}"/>
    <cellStyle name="Normal 8 2 2" xfId="1687" xr:uid="{0B71F8D8-D93D-4E7B-B2B4-051DA717C74E}"/>
    <cellStyle name="Normal 8 3" xfId="1279" xr:uid="{AA4F21CE-39E8-4F98-86E6-79724CA5D762}"/>
    <cellStyle name="Normal 9" xfId="374" xr:uid="{00000000-0005-0000-0000-0000C9010000}"/>
    <cellStyle name="Note" xfId="222" xr:uid="{00000000-0005-0000-0000-000042010000}"/>
    <cellStyle name="Nøytral" xfId="17" builtinId="28" customBuiltin="1"/>
    <cellStyle name="Nøytral 2" xfId="56" xr:uid="{00000000-0005-0000-0000-000044010000}"/>
    <cellStyle name="Nøytral 3" xfId="138" xr:uid="{00000000-0005-0000-0000-000045010000}"/>
    <cellStyle name="Output" xfId="223" xr:uid="{00000000-0005-0000-0000-000046010000}"/>
    <cellStyle name="Output 2" xfId="458" xr:uid="{57E24C9C-13B8-4EB9-A8CF-D4D3950BD7CD}"/>
    <cellStyle name="Overskrift 1" xfId="11" builtinId="16" customBuiltin="1"/>
    <cellStyle name="Overskrift 1 2" xfId="2406" xr:uid="{AF7EF14A-AD2E-43AB-8DE1-584EBEA43402}"/>
    <cellStyle name="Overskrift 2" xfId="12" builtinId="17" customBuiltin="1"/>
    <cellStyle name="Overskrift 2 2" xfId="2407" xr:uid="{2A6C46DE-A618-4CD2-910E-F7C6936BE157}"/>
    <cellStyle name="Overskrift 3" xfId="13" builtinId="18" customBuiltin="1"/>
    <cellStyle name="Overskrift 3 2" xfId="2408" xr:uid="{91029610-D1DF-4A22-BFE8-ACA5CBE6D959}"/>
    <cellStyle name="Overskrift 4" xfId="14" builtinId="19" customBuiltin="1"/>
    <cellStyle name="Overskrift 4 2" xfId="2409" xr:uid="{9FB38CDD-0ACB-4D5E-A7BC-1E5155D54B8A}"/>
    <cellStyle name="Prosent 2" xfId="131" xr:uid="{00000000-0005-0000-0000-00004C010000}"/>
    <cellStyle name="Stil 1" xfId="224" xr:uid="{00000000-0005-0000-0000-00004D010000}"/>
    <cellStyle name="Tabell" xfId="140" xr:uid="{00000000-0005-0000-0000-00004E010000}"/>
    <cellStyle name="Tabell-tittel" xfId="145" xr:uid="{00000000-0005-0000-0000-00004F010000}"/>
    <cellStyle name="Title" xfId="225" xr:uid="{00000000-0005-0000-0000-000050010000}"/>
    <cellStyle name="Title 2" xfId="459" xr:uid="{F22ECBC2-B76E-4061-B695-3B7D0F22685B}"/>
    <cellStyle name="Tittel" xfId="10" builtinId="15" customBuiltin="1"/>
    <cellStyle name="Tittel 2" xfId="53" xr:uid="{00000000-0005-0000-0000-000052010000}"/>
    <cellStyle name="Tittel 2 2" xfId="229" xr:uid="{00000000-0005-0000-0000-000053010000}"/>
    <cellStyle name="Tittel 3" xfId="133" xr:uid="{00000000-0005-0000-0000-000054010000}"/>
    <cellStyle name="Total" xfId="226" xr:uid="{00000000-0005-0000-0000-000055010000}"/>
    <cellStyle name="Total 2" xfId="460" xr:uid="{170302D2-A215-402E-A883-4838CFED0371}"/>
    <cellStyle name="Totalt" xfId="25" builtinId="25" customBuiltin="1"/>
    <cellStyle name="Totalt 2" xfId="2411" xr:uid="{17B18AD3-C85C-4938-8808-B934C72FCAAA}"/>
    <cellStyle name="Tusenskille 2" xfId="137" xr:uid="{00000000-0005-0000-0000-000057010000}"/>
    <cellStyle name="Tusenskille 2 2" xfId="243" xr:uid="{00000000-0005-0000-0000-000058010000}"/>
    <cellStyle name="Tusenskille 2 2 2" xfId="1967" xr:uid="{458AE185-0E23-4133-A1E7-A54866ADDB22}"/>
    <cellStyle name="Tusenskille 2 3" xfId="1883" xr:uid="{399EE0EA-1AF0-4645-A131-76491EA98099}"/>
    <cellStyle name="Utdata" xfId="19" builtinId="21" customBuiltin="1"/>
    <cellStyle name="Utdata 2" xfId="2412" xr:uid="{AF4ECA11-98B1-4757-9613-DB92B1E2E581}"/>
    <cellStyle name="Uthevingsfarge1" xfId="26" builtinId="29" customBuiltin="1"/>
    <cellStyle name="Uthevingsfarge1 2" xfId="2413" xr:uid="{DE908A72-4EF2-4614-8FE1-59034582DBAF}"/>
    <cellStyle name="Uthevingsfarge2" xfId="30" builtinId="33" customBuiltin="1"/>
    <cellStyle name="Uthevingsfarge2 2" xfId="2414" xr:uid="{D7B15DB6-C81C-4B86-81D3-AE8AA62FE8A9}"/>
    <cellStyle name="Uthevingsfarge3" xfId="34" builtinId="37" customBuiltin="1"/>
    <cellStyle name="Uthevingsfarge3 2" xfId="2415" xr:uid="{BA45BFE5-88BA-4E14-815A-BAA602994529}"/>
    <cellStyle name="Uthevingsfarge4" xfId="38" builtinId="41" customBuiltin="1"/>
    <cellStyle name="Uthevingsfarge4 2" xfId="2416" xr:uid="{FC8158D8-B437-4899-85A9-03D98F4CB049}"/>
    <cellStyle name="Uthevingsfarge5" xfId="42" builtinId="45" customBuiltin="1"/>
    <cellStyle name="Uthevingsfarge5 2" xfId="2417" xr:uid="{6CE9549D-473D-4DF0-A91D-CB4E2DA7B8B9}"/>
    <cellStyle name="Uthevingsfarge6" xfId="46" builtinId="49" customBuiltin="1"/>
    <cellStyle name="Uthevingsfarge6 2" xfId="2418" xr:uid="{739C73EA-6FB8-4FF8-862F-A3BF5CE14FB4}"/>
    <cellStyle name="Varseltekst" xfId="23" builtinId="11" customBuiltin="1"/>
    <cellStyle name="Varseltekst 2" xfId="461" xr:uid="{33F409D2-8B29-4652-B196-C4FFF2B3E357}"/>
    <cellStyle name="Varseltekst 2 2" xfId="2258" xr:uid="{35DC5804-F972-483F-84CE-94A5B9DBF1D5}"/>
    <cellStyle name="Varseltekst 3" xfId="1953" xr:uid="{A90DBB90-D5E0-48D9-A1EA-F2D37C8DB103}"/>
    <cellStyle name="Warning Text" xfId="227" xr:uid="{00000000-0005-0000-0000-000061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ssb.no/statbank/table/13711" TargetMode="External"/><Relationship Id="rId1" Type="http://schemas.openxmlformats.org/officeDocument/2006/relationships/hyperlink" Target="https://www.ssb.no/statbank/table/11483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ssb.no/statbank/table/13520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ssb.no/statbank/table/13511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sb.no/statbank/table/13513/" TargetMode="External"/><Relationship Id="rId2" Type="http://schemas.openxmlformats.org/officeDocument/2006/relationships/hyperlink" Target="https://www.ssb.no/statbank/table/13509/" TargetMode="External"/><Relationship Id="rId1" Type="http://schemas.openxmlformats.org/officeDocument/2006/relationships/hyperlink" Target="https://www.ssb.no/statbank/table/13511/" TargetMode="External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https://www.ssb.no/statbank/table/13516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ssb.no/statbank/table/13511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sb.no/statbank/table/13509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sb.no/statbank/table/13869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sb.no/statbank/table/13869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ssb.no/statbank/table/13513/" TargetMode="External"/><Relationship Id="rId1" Type="http://schemas.openxmlformats.org/officeDocument/2006/relationships/hyperlink" Target="https://www.ssb.no/statbank/table/13516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ssb.no/statbank/table/13513/" TargetMode="External"/><Relationship Id="rId1" Type="http://schemas.openxmlformats.org/officeDocument/2006/relationships/hyperlink" Target="https://www.ssb.no/statbank/table/13516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ssb.no/statbank/table/13870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ssb.no/statbank/table/13711" TargetMode="External"/><Relationship Id="rId1" Type="http://schemas.openxmlformats.org/officeDocument/2006/relationships/hyperlink" Target="https://www.ssb.no/statbank/table/1148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showGridLines="0" tabSelected="1" workbookViewId="0"/>
  </sheetViews>
  <sheetFormatPr baseColWidth="10" defaultColWidth="11.42578125" defaultRowHeight="12.75" x14ac:dyDescent="0.2"/>
  <cols>
    <col min="2" max="2" width="116.5703125" bestFit="1" customWidth="1"/>
    <col min="3" max="3" width="28.5703125" bestFit="1" customWidth="1"/>
  </cols>
  <sheetData>
    <row r="1" spans="1:3" ht="18" x14ac:dyDescent="0.25">
      <c r="A1" s="49" t="s">
        <v>0</v>
      </c>
    </row>
    <row r="3" spans="1:3" x14ac:dyDescent="0.2">
      <c r="A3" s="84" t="s">
        <v>1</v>
      </c>
      <c r="B3" s="84" t="s">
        <v>2</v>
      </c>
      <c r="C3" s="84" t="s">
        <v>3</v>
      </c>
    </row>
    <row r="4" spans="1:3" x14ac:dyDescent="0.2">
      <c r="A4" s="83" t="s">
        <v>4</v>
      </c>
      <c r="B4" t="str">
        <f>'A.2.1'!A3</f>
        <v>Totale FoU-utgifter etter sektor for utførelse og utgiftsart i 2024. Mill. kr.</v>
      </c>
      <c r="C4" s="102" t="str">
        <f>'A.2.1'!A1</f>
        <v>Sist oppdatert 12.05.2026</v>
      </c>
    </row>
    <row r="5" spans="1:3" x14ac:dyDescent="0.2">
      <c r="A5" s="83" t="s">
        <v>5</v>
      </c>
      <c r="B5" t="str">
        <f>'A.2.2'!A3</f>
        <v>Totale FoU-utgifter etter finansieringskilde og sektor for utførelse inkludert utlandet i 2024. Mill. kr.</v>
      </c>
      <c r="C5" s="102" t="str">
        <f>'A.2.2'!A1</f>
        <v>Sist oppdatert 12.05.2026</v>
      </c>
    </row>
    <row r="6" spans="1:3" x14ac:dyDescent="0.2">
      <c r="A6" s="83" t="s">
        <v>6</v>
      </c>
      <c r="B6" t="str">
        <f>'A.2.3'!A3</f>
        <v>Totale FoU-utgifter etter finansieringskilde og sektor for utførelse i 2024 (OECDs sektorinndeling). Mill. kr.</v>
      </c>
      <c r="C6" s="102" t="str">
        <f>'A.2.3'!$A$1</f>
        <v>Sist oppdatert 12.05.2026</v>
      </c>
    </row>
    <row r="7" spans="1:3" x14ac:dyDescent="0.2">
      <c r="A7" s="83" t="s">
        <v>7</v>
      </c>
      <c r="B7" t="str">
        <f>'A.2.4'!A3</f>
        <v>Totale offentlige utgifter til FoU etter sektor for utførelse og finansieringskilde i 2024. Mill. kr.</v>
      </c>
      <c r="C7" s="102" t="str">
        <f>'A.2.4'!$A$1</f>
        <v>Sist oppdatert 14.05.2026</v>
      </c>
    </row>
    <row r="8" spans="1:3" x14ac:dyDescent="0.2">
      <c r="A8" s="83" t="s">
        <v>8</v>
      </c>
      <c r="B8" t="str">
        <f>'A.2.5'!A3</f>
        <v>Driftsutgifter til FoU etter sektor for utførelse og fagområde i 2024. Mill. kr.</v>
      </c>
      <c r="C8" s="102" t="str">
        <f>'A.2.5'!$A$1</f>
        <v>Sist oppdatert 14.05.2026</v>
      </c>
    </row>
    <row r="9" spans="1:3" x14ac:dyDescent="0.2">
      <c r="A9" s="83" t="s">
        <v>9</v>
      </c>
      <c r="B9" t="str">
        <f>'A.2.6'!A3</f>
        <v xml:space="preserve">Driftsutgifter til FoU i instituttsektoren og universitets- og høgskolesektoren etter finansieringskilde og fagområde i 2023. Mill. kr. </v>
      </c>
      <c r="C9" s="102" t="str">
        <f>'A.2.6'!$A$1</f>
        <v>Sist oppdatert 14.05.2026</v>
      </c>
    </row>
    <row r="10" spans="1:3" x14ac:dyDescent="0.2">
      <c r="A10" s="83" t="s">
        <v>10</v>
      </c>
      <c r="B10" t="str">
        <f>'A.2.7'!A3</f>
        <v>Driftsutgifter til FoU etter FoU-type og sektor for utførelse i 2023. Mill. kr og prosentfordeling.</v>
      </c>
      <c r="C10" s="102" t="str">
        <f>'A.2.7'!$A$1</f>
        <v>Sist oppdatert 12.04.2023 (oppdateres ikke i partallsår)</v>
      </c>
    </row>
    <row r="11" spans="1:3" x14ac:dyDescent="0.2">
      <c r="A11" s="83" t="s">
        <v>11</v>
      </c>
      <c r="B11" t="str">
        <f>'A.2.8'!A3</f>
        <v>Driftsutgifter til FoU etter teknologiområde og sektor for utførelse i 2024. Mill. kr.</v>
      </c>
      <c r="C11" s="102" t="str">
        <f>'A.2.8'!A1</f>
        <v>Sist oppdatert 18.05.2026</v>
      </c>
    </row>
    <row r="12" spans="1:3" x14ac:dyDescent="0.2">
      <c r="A12" s="83" t="s">
        <v>12</v>
      </c>
      <c r="B12" t="str">
        <f>'A.2.9'!A3</f>
        <v>Driftsutgifter til FoU etter tematisk område og sektor for utførelse i 2024. Mill. kr.</v>
      </c>
      <c r="C12" s="102" t="str">
        <f>'A.2.9'!A1</f>
        <v>Sist oppdatert 18.05.2026</v>
      </c>
    </row>
    <row r="13" spans="1:3" x14ac:dyDescent="0.2">
      <c r="A13" s="83" t="s">
        <v>13</v>
      </c>
      <c r="B13" t="str">
        <f>'A.2.10'!A3</f>
        <v>Totalt antall personer som deltok i FoU i Norge etter sektor for utførelse i 2024.</v>
      </c>
      <c r="C13" s="102" t="str">
        <f>'A.2.10'!A1</f>
        <v>Sist oppdatert 26.05.2026</v>
      </c>
    </row>
    <row r="14" spans="1:3" x14ac:dyDescent="0.2">
      <c r="A14" s="83" t="s">
        <v>14</v>
      </c>
      <c r="B14" t="str">
        <f>'A.2.11'!A3</f>
        <v>Forskere/faglig FoU-personale i instituttsektoren og universitets- og høgskolesektoren per 1. oktober etter utdanning på hovedfags-/masternivå i 2024.</v>
      </c>
      <c r="C14" s="102" t="str">
        <f>'A.2.11'!A1</f>
        <v>Sist oppdatert 15.06.2026</v>
      </c>
    </row>
    <row r="15" spans="1:3" x14ac:dyDescent="0.2">
      <c r="A15" s="83" t="s">
        <v>15</v>
      </c>
      <c r="B15" t="str">
        <f>'A.2.12'!A3&amp;" "&amp;'A.2.12'!A4</f>
        <v xml:space="preserve">Totale FoU-årsverk og FoU-årsverk utført av forskere/faglig personale etter sektor for utførelse og region i 2024.  </v>
      </c>
      <c r="C15" s="102" t="str">
        <f>'A.2.12'!$A$1</f>
        <v>Sist oppdatert 12.06.2026</v>
      </c>
    </row>
    <row r="16" spans="1:3" x14ac:dyDescent="0.2">
      <c r="A16" s="83" t="s">
        <v>16</v>
      </c>
      <c r="B16" t="str">
        <f>'A.2.13'!A3</f>
        <v>FoU-årsverk etter sektor for utførelse og fagområde i 2024.</v>
      </c>
      <c r="C16" s="102" t="str">
        <f>'A.2.13'!$A$1</f>
        <v>Sist oppdatert 26.05.2026</v>
      </c>
    </row>
    <row r="17" spans="1:3" x14ac:dyDescent="0.2">
      <c r="A17" s="83" t="s">
        <v>17</v>
      </c>
      <c r="B17" t="str">
        <f>'A.2.14'!A3</f>
        <v>Driftsutgifter per FoU-årsverk etter sektor for utførelse og fagområde i 2024. I 1 000 kr avrundet til nærmeste 10.</v>
      </c>
      <c r="C17" s="102" t="str">
        <f>'A.2.14'!$A$1</f>
        <v>Sist oppdatert 26.05.2026</v>
      </c>
    </row>
    <row r="18" spans="1:3" x14ac:dyDescent="0.2">
      <c r="A18" s="83" t="s">
        <v>18</v>
      </c>
      <c r="B18" t="str">
        <f>'A.2.15'!A3&amp;'A.2.15'!A4</f>
        <v>Totale FoU-årsverk og FoU-årsverk utført av forskere/faglig personale, samt driftsutgifter per FoU-årsverk, etter sektor for utførelse i 2024.</v>
      </c>
      <c r="C18" s="102" t="str">
        <f>'A.2.15'!A1</f>
        <v>Sist oppdatert 26.05.2026</v>
      </c>
    </row>
    <row r="19" spans="1:3" x14ac:dyDescent="0.2">
      <c r="C19" s="45"/>
    </row>
    <row r="21" spans="1:3" ht="16.5" x14ac:dyDescent="0.25">
      <c r="B21" s="148"/>
    </row>
    <row r="22" spans="1:3" x14ac:dyDescent="0.2">
      <c r="B22" s="2" t="s">
        <v>19</v>
      </c>
    </row>
    <row r="23" spans="1:3" x14ac:dyDescent="0.2">
      <c r="A23" s="382" t="s">
        <v>20</v>
      </c>
      <c r="B23" t="s">
        <v>21</v>
      </c>
    </row>
    <row r="24" spans="1:3" x14ac:dyDescent="0.2">
      <c r="A24" s="382" t="s">
        <v>22</v>
      </c>
      <c r="B24" t="s">
        <v>23</v>
      </c>
    </row>
    <row r="25" spans="1:3" x14ac:dyDescent="0.2">
      <c r="A25" s="382" t="s">
        <v>24</v>
      </c>
      <c r="B25" t="s">
        <v>25</v>
      </c>
    </row>
    <row r="26" spans="1:3" x14ac:dyDescent="0.2">
      <c r="A26" s="382">
        <v>0</v>
      </c>
      <c r="B26" t="s">
        <v>26</v>
      </c>
    </row>
    <row r="36" spans="8:8" x14ac:dyDescent="0.2">
      <c r="H36" s="133"/>
    </row>
  </sheetData>
  <hyperlinks>
    <hyperlink ref="A4" location="A.2.1!Utskriftsområde" display="A.2.1" xr:uid="{00000000-0004-0000-0000-000000000000}"/>
    <hyperlink ref="A5" location="A.2.2!Utskriftsområde" display="A.2.2" xr:uid="{00000000-0004-0000-0000-000001000000}"/>
    <hyperlink ref="A6" location="A.2.3!Utskriftsområde" display="A.2.3" xr:uid="{00000000-0004-0000-0000-000002000000}"/>
    <hyperlink ref="A7" location="A.2.4!Utskriftsområde" display="A.2.4" xr:uid="{00000000-0004-0000-0000-000003000000}"/>
    <hyperlink ref="A8" location="A.2.5!Utskriftsområde" display="A.2.5" xr:uid="{00000000-0004-0000-0000-000004000000}"/>
    <hyperlink ref="A9" location="A.2.6!Utskriftsområde" display="A.2.6" xr:uid="{00000000-0004-0000-0000-000005000000}"/>
    <hyperlink ref="A10" location="A.2.7!Utskriftsområde" display="A.2.7" xr:uid="{00000000-0004-0000-0000-000006000000}"/>
    <hyperlink ref="A11" location="A.2.8!Utskriftsområde" display="A.2.8" xr:uid="{00000000-0004-0000-0000-000007000000}"/>
    <hyperlink ref="A12" location="A.2.9!Utskriftsområde" display="A.2.9" xr:uid="{00000000-0004-0000-0000-000008000000}"/>
    <hyperlink ref="A14" location="A.2.11!Utskriftsområde" display="A.2.11" xr:uid="{00000000-0004-0000-0000-000009000000}"/>
    <hyperlink ref="A16" location="A.2.13!Utskriftsområde" display="A.2.13" xr:uid="{00000000-0004-0000-0000-00000A000000}"/>
    <hyperlink ref="A18" location="A.2.15!Utskriftsområde" display="A.2.15" xr:uid="{00000000-0004-0000-0000-00000B000000}"/>
    <hyperlink ref="A15" location="A.2.12!Utskriftsområde" display="A.2.12" xr:uid="{00000000-0004-0000-0000-00000C000000}"/>
    <hyperlink ref="A17" location="A.2.14!Utskriftsområde" display="A.2.14" xr:uid="{00000000-0004-0000-0000-00000D000000}"/>
    <hyperlink ref="A13" location="A.2.10!A1" display="A.2.10" xr:uid="{00000000-0004-0000-0000-00000E000000}"/>
  </hyperlinks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F41"/>
  <sheetViews>
    <sheetView showGridLines="0" topLeftCell="A6" zoomScaleNormal="100" workbookViewId="0"/>
  </sheetViews>
  <sheetFormatPr baseColWidth="10" defaultColWidth="9.140625" defaultRowHeight="11.25" x14ac:dyDescent="0.2"/>
  <cols>
    <col min="1" max="1" width="44.140625" style="17" customWidth="1"/>
    <col min="2" max="4" width="17.5703125" style="17" customWidth="1"/>
    <col min="5" max="5" width="19" style="17" customWidth="1"/>
    <col min="6" max="6" width="0.42578125" style="17" customWidth="1"/>
    <col min="7" max="16384" width="9.140625" style="17"/>
  </cols>
  <sheetData>
    <row r="1" spans="1:6" ht="12" x14ac:dyDescent="0.2">
      <c r="A1" s="265" t="s">
        <v>121</v>
      </c>
      <c r="B1" s="265"/>
    </row>
    <row r="2" spans="1:6" ht="18" x14ac:dyDescent="0.25">
      <c r="A2" s="49" t="s">
        <v>122</v>
      </c>
      <c r="B2" s="9"/>
      <c r="C2" s="9"/>
      <c r="D2" s="9"/>
      <c r="E2" s="9"/>
      <c r="F2" s="9"/>
    </row>
    <row r="3" spans="1:6" ht="15.75" x14ac:dyDescent="0.25">
      <c r="A3" s="7" t="s">
        <v>123</v>
      </c>
      <c r="B3" s="9"/>
      <c r="C3" s="9"/>
      <c r="D3" s="9"/>
      <c r="E3" s="9"/>
    </row>
    <row r="4" spans="1:6" ht="12.75" x14ac:dyDescent="0.2">
      <c r="A4" s="159"/>
      <c r="B4" s="9"/>
      <c r="C4" s="9"/>
      <c r="D4" s="9"/>
      <c r="E4" s="160"/>
    </row>
    <row r="5" spans="1:6" ht="30.75" x14ac:dyDescent="0.25">
      <c r="A5" s="55" t="s">
        <v>124</v>
      </c>
      <c r="B5" s="161" t="s">
        <v>30</v>
      </c>
      <c r="C5" s="161" t="s">
        <v>125</v>
      </c>
      <c r="D5" s="161" t="s">
        <v>32</v>
      </c>
      <c r="E5" s="51" t="s">
        <v>126</v>
      </c>
    </row>
    <row r="6" spans="1:6" ht="12.95" customHeight="1" x14ac:dyDescent="0.2">
      <c r="A6" s="150" t="s">
        <v>127</v>
      </c>
      <c r="B6" s="271">
        <f>SUM(C6:E6)</f>
        <v>11454</v>
      </c>
      <c r="C6" s="272">
        <v>9104</v>
      </c>
      <c r="D6" s="410">
        <v>2350</v>
      </c>
      <c r="E6" s="401" t="s">
        <v>20</v>
      </c>
      <c r="F6" s="208"/>
    </row>
    <row r="7" spans="1:6" ht="12.95" customHeight="1" x14ac:dyDescent="0.25">
      <c r="A7" s="71" t="s">
        <v>128</v>
      </c>
      <c r="B7" s="273">
        <f t="shared" ref="B7:B22" si="0">SUM(C7:E7)</f>
        <v>2769</v>
      </c>
      <c r="C7" s="274">
        <v>1861</v>
      </c>
      <c r="D7" s="414">
        <v>908</v>
      </c>
      <c r="E7" s="149" t="s">
        <v>20</v>
      </c>
      <c r="F7" s="208"/>
    </row>
    <row r="8" spans="1:6" ht="12.95" customHeight="1" x14ac:dyDescent="0.25">
      <c r="A8" s="103" t="s">
        <v>129</v>
      </c>
      <c r="B8" s="273">
        <f t="shared" si="0"/>
        <v>4222</v>
      </c>
      <c r="C8" s="306">
        <v>3220</v>
      </c>
      <c r="D8" s="413">
        <v>1002</v>
      </c>
      <c r="E8" s="149" t="s">
        <v>20</v>
      </c>
      <c r="F8" s="208"/>
    </row>
    <row r="9" spans="1:6" ht="12.95" customHeight="1" x14ac:dyDescent="0.25">
      <c r="A9" s="103" t="s">
        <v>130</v>
      </c>
      <c r="B9" s="273">
        <f t="shared" si="0"/>
        <v>4355</v>
      </c>
      <c r="C9" s="306">
        <v>3968</v>
      </c>
      <c r="D9" s="414">
        <v>387</v>
      </c>
      <c r="E9" s="149" t="s">
        <v>20</v>
      </c>
      <c r="F9" s="208"/>
    </row>
    <row r="10" spans="1:6" ht="12.95" customHeight="1" x14ac:dyDescent="0.25">
      <c r="A10" s="71" t="s">
        <v>131</v>
      </c>
      <c r="B10" s="273">
        <f t="shared" si="0"/>
        <v>108</v>
      </c>
      <c r="C10" s="306">
        <v>55</v>
      </c>
      <c r="D10" s="414">
        <v>53</v>
      </c>
      <c r="E10" s="149" t="s">
        <v>20</v>
      </c>
      <c r="F10" s="208"/>
    </row>
    <row r="11" spans="1:6" ht="12.95" customHeight="1" x14ac:dyDescent="0.2">
      <c r="A11" s="101" t="s">
        <v>132</v>
      </c>
      <c r="B11" s="271">
        <f t="shared" si="0"/>
        <v>4545</v>
      </c>
      <c r="C11" s="307">
        <v>2905</v>
      </c>
      <c r="D11" s="415">
        <v>1640</v>
      </c>
      <c r="E11" s="402" t="s">
        <v>20</v>
      </c>
      <c r="F11" s="208"/>
    </row>
    <row r="12" spans="1:6" ht="12.95" customHeight="1" x14ac:dyDescent="0.25">
      <c r="A12" s="103" t="s">
        <v>133</v>
      </c>
      <c r="B12" s="273">
        <f t="shared" si="0"/>
        <v>2879</v>
      </c>
      <c r="C12" s="306">
        <v>2600</v>
      </c>
      <c r="D12" s="414">
        <v>279</v>
      </c>
      <c r="E12" s="149" t="s">
        <v>20</v>
      </c>
      <c r="F12" s="208"/>
    </row>
    <row r="13" spans="1:6" ht="12.95" customHeight="1" x14ac:dyDescent="0.25">
      <c r="A13" s="103" t="s">
        <v>134</v>
      </c>
      <c r="B13" s="273">
        <f t="shared" si="0"/>
        <v>1666</v>
      </c>
      <c r="C13" s="306">
        <v>305</v>
      </c>
      <c r="D13" s="413">
        <v>1361</v>
      </c>
      <c r="E13" s="149" t="s">
        <v>20</v>
      </c>
      <c r="F13" s="208"/>
    </row>
    <row r="14" spans="1:6" ht="12.95" customHeight="1" x14ac:dyDescent="0.2">
      <c r="A14" s="101" t="s">
        <v>135</v>
      </c>
      <c r="B14" s="271">
        <f>SUM(C14:E14)</f>
        <v>4018</v>
      </c>
      <c r="C14" s="307">
        <v>2285</v>
      </c>
      <c r="D14" s="415">
        <v>1733</v>
      </c>
      <c r="E14" s="402" t="s">
        <v>20</v>
      </c>
      <c r="F14" s="208"/>
    </row>
    <row r="15" spans="1:6" ht="12.95" customHeight="1" x14ac:dyDescent="0.25">
      <c r="A15" s="103" t="s">
        <v>136</v>
      </c>
      <c r="B15" s="273">
        <f t="shared" si="0"/>
        <v>1415</v>
      </c>
      <c r="C15" s="306">
        <v>925</v>
      </c>
      <c r="D15" s="414">
        <v>490</v>
      </c>
      <c r="E15" s="149" t="s">
        <v>20</v>
      </c>
      <c r="F15" s="208"/>
    </row>
    <row r="16" spans="1:6" ht="12.95" customHeight="1" x14ac:dyDescent="0.25">
      <c r="A16" s="103" t="s">
        <v>137</v>
      </c>
      <c r="B16" s="273">
        <f t="shared" si="0"/>
        <v>1270</v>
      </c>
      <c r="C16" s="306">
        <v>1042</v>
      </c>
      <c r="D16" s="414">
        <v>228</v>
      </c>
      <c r="E16" s="149" t="s">
        <v>20</v>
      </c>
      <c r="F16" s="208"/>
    </row>
    <row r="17" spans="1:6" ht="12.95" customHeight="1" x14ac:dyDescent="0.25">
      <c r="A17" s="103" t="s">
        <v>139</v>
      </c>
      <c r="B17" s="273">
        <f t="shared" si="0"/>
        <v>1333</v>
      </c>
      <c r="C17" s="344">
        <v>318</v>
      </c>
      <c r="D17" s="413">
        <v>1015</v>
      </c>
      <c r="E17" s="149" t="s">
        <v>20</v>
      </c>
      <c r="F17" s="208"/>
    </row>
    <row r="18" spans="1:6" ht="12.95" customHeight="1" x14ac:dyDescent="0.25">
      <c r="A18" s="101" t="s">
        <v>141</v>
      </c>
      <c r="B18" s="275">
        <f t="shared" si="0"/>
        <v>1561</v>
      </c>
      <c r="C18" s="272">
        <v>434</v>
      </c>
      <c r="D18" s="412">
        <v>1127</v>
      </c>
      <c r="E18" s="402" t="s">
        <v>20</v>
      </c>
      <c r="F18" s="208"/>
    </row>
    <row r="19" spans="1:6" ht="12.95" customHeight="1" x14ac:dyDescent="0.25">
      <c r="A19" s="101" t="s">
        <v>143</v>
      </c>
      <c r="B19" s="275">
        <f t="shared" si="0"/>
        <v>3223</v>
      </c>
      <c r="C19" s="272">
        <v>2886</v>
      </c>
      <c r="D19" s="411">
        <v>337</v>
      </c>
      <c r="E19" s="403" t="s">
        <v>20</v>
      </c>
      <c r="F19" s="208"/>
    </row>
    <row r="20" spans="1:6" ht="12.95" customHeight="1" x14ac:dyDescent="0.25">
      <c r="A20" s="101" t="s">
        <v>138</v>
      </c>
      <c r="B20" s="271">
        <f t="shared" si="0"/>
        <v>1436</v>
      </c>
      <c r="C20" s="307">
        <v>674</v>
      </c>
      <c r="D20" s="411">
        <v>762</v>
      </c>
      <c r="E20" s="402" t="s">
        <v>20</v>
      </c>
      <c r="F20" s="208"/>
    </row>
    <row r="21" spans="1:6" ht="12.95" customHeight="1" x14ac:dyDescent="0.2">
      <c r="A21" s="101" t="s">
        <v>140</v>
      </c>
      <c r="B21" s="275">
        <f t="shared" si="0"/>
        <v>684.19158885999991</v>
      </c>
      <c r="C21" s="272">
        <v>376</v>
      </c>
      <c r="D21" s="416">
        <v>308.19158885999997</v>
      </c>
      <c r="E21" s="404" t="s">
        <v>20</v>
      </c>
      <c r="F21" s="208"/>
    </row>
    <row r="22" spans="1:6" ht="12.95" customHeight="1" x14ac:dyDescent="0.2">
      <c r="A22" s="101" t="s">
        <v>142</v>
      </c>
      <c r="B22" s="275">
        <f t="shared" si="0"/>
        <v>3046.47142209</v>
      </c>
      <c r="C22" s="272">
        <v>2162</v>
      </c>
      <c r="D22" s="416">
        <v>884.47142209000003</v>
      </c>
      <c r="E22" s="404" t="s">
        <v>20</v>
      </c>
      <c r="F22" s="208"/>
    </row>
    <row r="23" spans="1:6" ht="12.95" customHeight="1" x14ac:dyDescent="0.2">
      <c r="A23" s="101" t="s">
        <v>144</v>
      </c>
      <c r="B23" s="275">
        <f t="shared" ref="B23:B28" si="1">SUM(C23:E23)</f>
        <v>6330.0320518500002</v>
      </c>
      <c r="C23" s="308">
        <v>3677</v>
      </c>
      <c r="D23" s="416">
        <v>2653.0320518500002</v>
      </c>
      <c r="E23" s="402" t="s">
        <v>20</v>
      </c>
      <c r="F23" s="208"/>
    </row>
    <row r="24" spans="1:6" ht="12.95" customHeight="1" x14ac:dyDescent="0.2">
      <c r="A24" s="101" t="s">
        <v>145</v>
      </c>
      <c r="B24" s="275">
        <f t="shared" si="1"/>
        <v>156.10112000000001</v>
      </c>
      <c r="C24" s="308" t="s">
        <v>20</v>
      </c>
      <c r="D24" s="416">
        <v>156.10112000000001</v>
      </c>
      <c r="E24" s="402" t="s">
        <v>20</v>
      </c>
      <c r="F24" s="208"/>
    </row>
    <row r="25" spans="1:6" ht="12.95" customHeight="1" x14ac:dyDescent="0.2">
      <c r="A25" s="101" t="s">
        <v>146</v>
      </c>
      <c r="B25" s="275">
        <f t="shared" si="1"/>
        <v>429.07998936000007</v>
      </c>
      <c r="C25" s="308" t="s">
        <v>20</v>
      </c>
      <c r="D25" s="416">
        <v>429.07998936000007</v>
      </c>
      <c r="E25" s="402" t="s">
        <v>20</v>
      </c>
      <c r="F25" s="208"/>
    </row>
    <row r="26" spans="1:6" ht="12.95" customHeight="1" x14ac:dyDescent="0.2">
      <c r="A26" s="172" t="s">
        <v>147</v>
      </c>
      <c r="B26" s="275">
        <f t="shared" si="1"/>
        <v>586.13621991000002</v>
      </c>
      <c r="C26" s="308" t="s">
        <v>20</v>
      </c>
      <c r="D26" s="416">
        <v>586.13621991000002</v>
      </c>
      <c r="E26" s="402" t="s">
        <v>20</v>
      </c>
      <c r="F26" s="208"/>
    </row>
    <row r="27" spans="1:6" ht="12.95" customHeight="1" x14ac:dyDescent="0.2">
      <c r="A27" s="172" t="s">
        <v>148</v>
      </c>
      <c r="B27" s="275">
        <f t="shared" si="1"/>
        <v>437.38220685999994</v>
      </c>
      <c r="C27" s="308" t="s">
        <v>20</v>
      </c>
      <c r="D27" s="416">
        <v>437.38220685999994</v>
      </c>
      <c r="E27" s="402" t="s">
        <v>20</v>
      </c>
      <c r="F27" s="208"/>
    </row>
    <row r="28" spans="1:6" ht="12.95" customHeight="1" x14ac:dyDescent="0.2">
      <c r="A28" s="172" t="s">
        <v>149</v>
      </c>
      <c r="B28" s="275">
        <f t="shared" si="1"/>
        <v>30.583300999999999</v>
      </c>
      <c r="C28" s="308" t="s">
        <v>20</v>
      </c>
      <c r="D28" s="416">
        <v>30.583300999999999</v>
      </c>
      <c r="E28" s="402" t="s">
        <v>20</v>
      </c>
      <c r="F28" s="208"/>
    </row>
    <row r="29" spans="1:6" x14ac:dyDescent="0.2">
      <c r="B29" s="184"/>
      <c r="C29" s="184"/>
      <c r="D29" s="208"/>
      <c r="E29" s="276"/>
      <c r="F29" s="208"/>
    </row>
    <row r="30" spans="1:6" x14ac:dyDescent="0.2">
      <c r="A30" s="70" t="s">
        <v>150</v>
      </c>
      <c r="B30" s="276"/>
      <c r="C30" s="184"/>
      <c r="D30" s="184"/>
      <c r="E30" s="184"/>
      <c r="F30" s="184"/>
    </row>
    <row r="31" spans="1:6" x14ac:dyDescent="0.2">
      <c r="A31" s="17" t="s">
        <v>151</v>
      </c>
      <c r="B31" s="184"/>
      <c r="C31" s="276"/>
      <c r="D31" s="276"/>
      <c r="E31" s="276"/>
      <c r="F31" s="184"/>
    </row>
    <row r="32" spans="1:6" ht="12.75" x14ac:dyDescent="0.2">
      <c r="A32" s="70" t="s">
        <v>152</v>
      </c>
      <c r="C32" s="314"/>
      <c r="D32" s="145"/>
      <c r="E32" s="145"/>
      <c r="F32" s="184"/>
    </row>
    <row r="33" spans="1:6" ht="12.75" x14ac:dyDescent="0.2">
      <c r="A33" s="206" t="s">
        <v>44</v>
      </c>
      <c r="B33" s="70"/>
      <c r="C33" s="314"/>
      <c r="D33" s="145"/>
      <c r="E33" s="145"/>
      <c r="F33" s="184"/>
    </row>
    <row r="34" spans="1:6" ht="12.75" x14ac:dyDescent="0.2">
      <c r="B34" s="184"/>
      <c r="C34" s="184"/>
      <c r="D34" s="276"/>
      <c r="E34" s="184"/>
      <c r="F34" s="109"/>
    </row>
    <row r="35" spans="1:6" ht="12.75" x14ac:dyDescent="0.2">
      <c r="A35" s="151" t="s">
        <v>45</v>
      </c>
      <c r="B35" s="184"/>
      <c r="C35" s="184"/>
      <c r="D35" s="184"/>
      <c r="E35" s="277"/>
      <c r="F35" s="109"/>
    </row>
    <row r="36" spans="1:6" ht="12.75" x14ac:dyDescent="0.2">
      <c r="B36" s="184"/>
      <c r="C36" s="184"/>
      <c r="D36" s="184"/>
      <c r="E36" s="277"/>
      <c r="F36" s="109"/>
    </row>
    <row r="37" spans="1:6" ht="12.75" x14ac:dyDescent="0.2">
      <c r="A37" s="17" t="s">
        <v>153</v>
      </c>
      <c r="B37" s="278"/>
      <c r="C37" s="279"/>
      <c r="D37" s="184"/>
      <c r="E37" s="277"/>
      <c r="F37" s="109"/>
    </row>
    <row r="38" spans="1:6" ht="12.75" x14ac:dyDescent="0.2">
      <c r="A38" s="151" t="s">
        <v>154</v>
      </c>
      <c r="B38" s="47"/>
      <c r="E38" s="104"/>
      <c r="F38"/>
    </row>
    <row r="39" spans="1:6" ht="12.75" x14ac:dyDescent="0.2">
      <c r="A39" s="17" t="s">
        <v>155</v>
      </c>
      <c r="B39" s="47"/>
      <c r="E39" s="104"/>
      <c r="F39"/>
    </row>
    <row r="40" spans="1:6" ht="12.75" x14ac:dyDescent="0.2">
      <c r="A40" s="151" t="s">
        <v>156</v>
      </c>
      <c r="B40" s="47"/>
      <c r="E40" s="104"/>
      <c r="F40"/>
    </row>
    <row r="41" spans="1:6" ht="12.75" x14ac:dyDescent="0.2">
      <c r="B41" s="47"/>
      <c r="E41" s="104"/>
      <c r="F41"/>
    </row>
  </sheetData>
  <phoneticPr fontId="0" type="noConversion"/>
  <hyperlinks>
    <hyperlink ref="A35" location="Innhold!A1" display="Innhold" xr:uid="{00000000-0004-0000-0900-000000000000}"/>
    <hyperlink ref="A40" r:id="rId1" xr:uid="{9BC8C898-FDE1-402F-BD8E-21974DE4CAED}"/>
    <hyperlink ref="A38" r:id="rId2" xr:uid="{16173720-DB51-434A-8B0A-3581B2E67AF6}"/>
  </hyperlinks>
  <pageMargins left="0.78740157499999996" right="0.78740157499999996" top="0.984251969" bottom="0.984251969" header="0.5" footer="0.5"/>
  <pageSetup paperSize="9" scale="95" orientation="landscape" r:id="rId3"/>
  <headerFooter alignWithMargins="0"/>
  <ignoredErrors>
    <ignoredError sqref="C29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AN103"/>
  <sheetViews>
    <sheetView showGridLines="0" zoomScale="106" zoomScaleNormal="106" workbookViewId="0">
      <selection activeCell="E8" sqref="E8"/>
    </sheetView>
  </sheetViews>
  <sheetFormatPr baseColWidth="10" defaultColWidth="9.140625" defaultRowHeight="11.25" x14ac:dyDescent="0.2"/>
  <cols>
    <col min="1" max="1" width="49.42578125" style="17" customWidth="1"/>
    <col min="2" max="7" width="9.5703125" style="17" customWidth="1"/>
    <col min="8" max="13" width="9.5703125" style="178" customWidth="1"/>
    <col min="14" max="16" width="9.5703125" style="17" customWidth="1"/>
    <col min="17" max="16384" width="9.140625" style="17"/>
  </cols>
  <sheetData>
    <row r="1" spans="1:18" ht="12" x14ac:dyDescent="0.2">
      <c r="A1" s="265" t="s">
        <v>276</v>
      </c>
      <c r="B1" s="265"/>
      <c r="C1" s="265"/>
      <c r="D1" s="265"/>
      <c r="E1" s="265"/>
      <c r="F1" s="265"/>
      <c r="G1" s="265"/>
    </row>
    <row r="2" spans="1:18" s="18" customFormat="1" ht="18" x14ac:dyDescent="0.25">
      <c r="A2" s="49" t="s">
        <v>175</v>
      </c>
      <c r="B2" s="9"/>
      <c r="C2" s="9"/>
      <c r="D2" s="9"/>
      <c r="E2" s="9"/>
      <c r="F2" s="9"/>
      <c r="G2" s="9"/>
      <c r="H2" s="107"/>
      <c r="I2" s="107"/>
      <c r="J2" s="107"/>
      <c r="K2" s="107"/>
      <c r="L2" s="107"/>
      <c r="M2" s="107"/>
    </row>
    <row r="3" spans="1:18" ht="15.75" x14ac:dyDescent="0.25">
      <c r="A3" s="7" t="s">
        <v>274</v>
      </c>
      <c r="B3" s="9"/>
      <c r="C3" s="9"/>
      <c r="D3" s="9"/>
      <c r="E3" s="9"/>
      <c r="F3" s="9"/>
      <c r="G3" s="9"/>
      <c r="H3" s="107"/>
      <c r="I3" s="107"/>
      <c r="J3" s="107"/>
      <c r="K3" s="106"/>
      <c r="L3" s="107"/>
      <c r="M3" s="106"/>
    </row>
    <row r="4" spans="1:18" ht="12.75" customHeight="1" x14ac:dyDescent="0.2">
      <c r="A4" s="138"/>
      <c r="B4" s="138"/>
      <c r="C4" s="138"/>
      <c r="D4" s="138"/>
      <c r="E4" s="138"/>
      <c r="F4" s="138"/>
      <c r="G4" s="138"/>
      <c r="H4" s="177"/>
      <c r="I4" s="177"/>
      <c r="J4" s="177"/>
      <c r="K4" s="177"/>
      <c r="L4" s="177"/>
      <c r="M4" s="177"/>
    </row>
    <row r="5" spans="1:18" ht="35.25" customHeight="1" x14ac:dyDescent="0.2">
      <c r="A5" s="64"/>
      <c r="B5" s="444" t="s">
        <v>176</v>
      </c>
      <c r="C5" s="445"/>
      <c r="D5" s="465"/>
      <c r="E5" s="444" t="s">
        <v>177</v>
      </c>
      <c r="F5" s="463"/>
      <c r="G5" s="464"/>
      <c r="H5" s="444" t="s">
        <v>178</v>
      </c>
      <c r="I5" s="445"/>
      <c r="J5" s="445"/>
      <c r="K5" s="444" t="s">
        <v>179</v>
      </c>
      <c r="L5" s="445"/>
      <c r="M5" s="445"/>
      <c r="N5" s="444" t="s">
        <v>180</v>
      </c>
      <c r="O5" s="445"/>
      <c r="P5" s="445"/>
    </row>
    <row r="6" spans="1:18" ht="20.25" customHeight="1" x14ac:dyDescent="0.2">
      <c r="A6" s="65" t="s">
        <v>62</v>
      </c>
      <c r="B6" s="26" t="s">
        <v>30</v>
      </c>
      <c r="C6" s="180" t="s">
        <v>181</v>
      </c>
      <c r="D6" s="180" t="s">
        <v>182</v>
      </c>
      <c r="E6" s="26" t="s">
        <v>30</v>
      </c>
      <c r="F6" s="180" t="s">
        <v>181</v>
      </c>
      <c r="G6" s="180" t="s">
        <v>182</v>
      </c>
      <c r="H6" s="26" t="s">
        <v>30</v>
      </c>
      <c r="I6" s="180" t="s">
        <v>181</v>
      </c>
      <c r="J6" s="180" t="s">
        <v>182</v>
      </c>
      <c r="K6" s="26" t="s">
        <v>30</v>
      </c>
      <c r="L6" s="180" t="s">
        <v>181</v>
      </c>
      <c r="M6" s="180" t="s">
        <v>182</v>
      </c>
      <c r="N6" s="383" t="s">
        <v>30</v>
      </c>
      <c r="O6" s="384" t="s">
        <v>181</v>
      </c>
      <c r="P6" s="385" t="s">
        <v>182</v>
      </c>
    </row>
    <row r="7" spans="1:18" ht="14.25" x14ac:dyDescent="0.2">
      <c r="A7" s="122" t="s">
        <v>65</v>
      </c>
      <c r="B7" s="355">
        <v>40414</v>
      </c>
      <c r="C7" s="355">
        <v>9427</v>
      </c>
      <c r="D7" s="355">
        <v>30987</v>
      </c>
      <c r="E7" s="194">
        <v>27637</v>
      </c>
      <c r="F7" s="355">
        <v>6397</v>
      </c>
      <c r="G7" s="355">
        <v>21240</v>
      </c>
      <c r="H7" s="356">
        <v>3158</v>
      </c>
      <c r="I7" s="289">
        <v>932</v>
      </c>
      <c r="J7" s="357">
        <v>2226</v>
      </c>
      <c r="K7" s="355">
        <v>24479</v>
      </c>
      <c r="L7" s="357">
        <v>5465</v>
      </c>
      <c r="M7" s="357">
        <v>19014</v>
      </c>
      <c r="N7" s="386">
        <v>12777</v>
      </c>
      <c r="O7" s="357">
        <v>3030</v>
      </c>
      <c r="P7" s="387">
        <v>9747</v>
      </c>
      <c r="Q7" s="52"/>
    </row>
    <row r="8" spans="1:18" ht="12.75" x14ac:dyDescent="0.2">
      <c r="A8" s="96" t="s">
        <v>32</v>
      </c>
      <c r="B8" s="355">
        <v>14302</v>
      </c>
      <c r="C8" s="355">
        <v>7147</v>
      </c>
      <c r="D8" s="355">
        <v>7155</v>
      </c>
      <c r="E8" s="194">
        <v>9270</v>
      </c>
      <c r="F8" s="355">
        <v>4371</v>
      </c>
      <c r="G8" s="355">
        <v>4899</v>
      </c>
      <c r="H8" s="356">
        <v>5738</v>
      </c>
      <c r="I8" s="356">
        <v>2554</v>
      </c>
      <c r="J8" s="357">
        <v>3184</v>
      </c>
      <c r="K8" s="355">
        <v>3532</v>
      </c>
      <c r="L8" s="357">
        <v>1817</v>
      </c>
      <c r="M8" s="357">
        <v>1715</v>
      </c>
      <c r="N8" s="388">
        <v>5032</v>
      </c>
      <c r="O8" s="357">
        <v>2776</v>
      </c>
      <c r="P8" s="387">
        <v>2256</v>
      </c>
      <c r="Q8" s="52"/>
    </row>
    <row r="9" spans="1:18" s="178" customFormat="1" ht="12.75" x14ac:dyDescent="0.2">
      <c r="A9" s="358" t="s">
        <v>183</v>
      </c>
      <c r="B9" s="359">
        <v>2074</v>
      </c>
      <c r="C9" s="355">
        <v>1406</v>
      </c>
      <c r="D9" s="355">
        <v>668</v>
      </c>
      <c r="E9" s="359">
        <v>1250</v>
      </c>
      <c r="F9" s="355">
        <v>759</v>
      </c>
      <c r="G9" s="355">
        <v>491</v>
      </c>
      <c r="H9" s="360">
        <v>603</v>
      </c>
      <c r="I9" s="360">
        <v>360</v>
      </c>
      <c r="J9" s="357">
        <v>243</v>
      </c>
      <c r="K9" s="359">
        <v>647</v>
      </c>
      <c r="L9" s="361">
        <v>399</v>
      </c>
      <c r="M9" s="361">
        <v>248</v>
      </c>
      <c r="N9" s="389">
        <v>824</v>
      </c>
      <c r="O9" s="361">
        <v>647</v>
      </c>
      <c r="P9" s="390">
        <v>177</v>
      </c>
      <c r="Q9" s="52"/>
    </row>
    <row r="10" spans="1:18" ht="12.75" x14ac:dyDescent="0.2">
      <c r="A10" s="96" t="s">
        <v>163</v>
      </c>
      <c r="B10" s="355">
        <v>41012</v>
      </c>
      <c r="C10" s="355">
        <v>23375</v>
      </c>
      <c r="D10" s="355">
        <v>17637</v>
      </c>
      <c r="E10" s="194">
        <v>30780</v>
      </c>
      <c r="F10" s="194">
        <v>16253</v>
      </c>
      <c r="G10" s="194">
        <v>14527</v>
      </c>
      <c r="H10" s="280">
        <v>16271</v>
      </c>
      <c r="I10" s="280">
        <v>7727</v>
      </c>
      <c r="J10" s="193">
        <v>8544</v>
      </c>
      <c r="K10" s="194">
        <v>14509</v>
      </c>
      <c r="L10" s="194">
        <v>8526</v>
      </c>
      <c r="M10" s="194">
        <v>5983</v>
      </c>
      <c r="N10" s="388">
        <v>10232</v>
      </c>
      <c r="O10" s="193">
        <v>7122</v>
      </c>
      <c r="P10" s="154">
        <v>3110</v>
      </c>
      <c r="Q10" s="52"/>
      <c r="R10" s="184"/>
    </row>
    <row r="11" spans="1:18" s="178" customFormat="1" ht="12.75" x14ac:dyDescent="0.2">
      <c r="A11" s="358" t="s">
        <v>184</v>
      </c>
      <c r="B11" s="359">
        <v>6745</v>
      </c>
      <c r="C11" s="359">
        <v>4290</v>
      </c>
      <c r="D11" s="359">
        <v>2455</v>
      </c>
      <c r="E11" s="359">
        <v>4520</v>
      </c>
      <c r="F11" s="359">
        <v>2524</v>
      </c>
      <c r="G11" s="359">
        <v>1996</v>
      </c>
      <c r="H11" s="360">
        <v>2674</v>
      </c>
      <c r="I11" s="360">
        <v>1404</v>
      </c>
      <c r="J11" s="362">
        <v>1270</v>
      </c>
      <c r="K11" s="359">
        <v>1846</v>
      </c>
      <c r="L11" s="362">
        <v>1120</v>
      </c>
      <c r="M11" s="362">
        <v>726</v>
      </c>
      <c r="N11" s="389">
        <v>2225</v>
      </c>
      <c r="O11" s="362">
        <v>1766</v>
      </c>
      <c r="P11" s="391">
        <v>459</v>
      </c>
      <c r="Q11" s="52"/>
      <c r="R11" s="184"/>
    </row>
    <row r="12" spans="1:18" ht="12.75" x14ac:dyDescent="0.2">
      <c r="A12" s="97" t="s">
        <v>30</v>
      </c>
      <c r="B12" s="246">
        <f>SUM(B7:B8,B10)</f>
        <v>95728</v>
      </c>
      <c r="C12" s="363">
        <f t="shared" ref="C12:P12" si="0">SUM(C7:C8,C10)</f>
        <v>39949</v>
      </c>
      <c r="D12" s="363">
        <f t="shared" si="0"/>
        <v>55779</v>
      </c>
      <c r="E12" s="363">
        <f t="shared" si="0"/>
        <v>67687</v>
      </c>
      <c r="F12" s="363">
        <f t="shared" si="0"/>
        <v>27021</v>
      </c>
      <c r="G12" s="363">
        <f t="shared" si="0"/>
        <v>40666</v>
      </c>
      <c r="H12" s="246">
        <f t="shared" si="0"/>
        <v>25167</v>
      </c>
      <c r="I12" s="246">
        <f t="shared" si="0"/>
        <v>11213</v>
      </c>
      <c r="J12" s="246">
        <f t="shared" si="0"/>
        <v>13954</v>
      </c>
      <c r="K12" s="246">
        <f t="shared" si="0"/>
        <v>42520</v>
      </c>
      <c r="L12" s="246">
        <f t="shared" si="0"/>
        <v>15808</v>
      </c>
      <c r="M12" s="246">
        <f t="shared" si="0"/>
        <v>26712</v>
      </c>
      <c r="N12" s="392">
        <f t="shared" si="0"/>
        <v>28041</v>
      </c>
      <c r="O12" s="246">
        <f t="shared" si="0"/>
        <v>12928</v>
      </c>
      <c r="P12" s="313">
        <f t="shared" si="0"/>
        <v>15113</v>
      </c>
      <c r="Q12" s="52"/>
      <c r="R12" s="184"/>
    </row>
    <row r="13" spans="1:18" ht="12.75" x14ac:dyDescent="0.2">
      <c r="B13" s="39"/>
      <c r="C13" s="39"/>
      <c r="D13" s="39"/>
      <c r="E13" s="39"/>
      <c r="F13" s="39"/>
      <c r="G13" s="39"/>
      <c r="H13" s="39"/>
      <c r="K13" s="39"/>
      <c r="N13" s="276"/>
      <c r="O13" s="184"/>
      <c r="P13" s="184"/>
      <c r="Q13" s="52"/>
    </row>
    <row r="14" spans="1:18" ht="12.75" x14ac:dyDescent="0.2">
      <c r="A14" s="28" t="s">
        <v>185</v>
      </c>
      <c r="N14" s="276"/>
      <c r="O14" s="184"/>
      <c r="P14" s="184"/>
      <c r="Q14" s="52"/>
    </row>
    <row r="15" spans="1:18" ht="12.75" x14ac:dyDescent="0.2">
      <c r="A15" s="205" t="s">
        <v>186</v>
      </c>
      <c r="N15" s="276"/>
      <c r="O15" s="184"/>
      <c r="P15" s="184"/>
      <c r="Q15" s="52"/>
    </row>
    <row r="16" spans="1:18" ht="12.75" x14ac:dyDescent="0.2">
      <c r="A16" s="209" t="s">
        <v>187</v>
      </c>
      <c r="B16" s="206"/>
      <c r="C16" s="206"/>
      <c r="D16" s="206"/>
      <c r="E16" s="206"/>
      <c r="F16" s="206"/>
      <c r="G16" s="206"/>
      <c r="H16" s="179"/>
      <c r="N16" s="184"/>
      <c r="O16" s="184"/>
      <c r="P16" s="184"/>
      <c r="Q16" s="52"/>
    </row>
    <row r="17" spans="1:40" ht="12.75" x14ac:dyDescent="0.2">
      <c r="B17" s="39"/>
      <c r="C17" s="39"/>
      <c r="D17" s="39"/>
      <c r="E17" s="39">
        <f>SUM(E8,E10)</f>
        <v>40050</v>
      </c>
      <c r="F17" s="39"/>
      <c r="G17" s="39"/>
      <c r="H17" s="179"/>
      <c r="M17" s="238"/>
      <c r="N17" s="184"/>
      <c r="O17" s="184"/>
      <c r="P17" s="184"/>
      <c r="Q17" s="52"/>
    </row>
    <row r="18" spans="1:40" ht="12.75" x14ac:dyDescent="0.2">
      <c r="A18" s="151" t="s">
        <v>45</v>
      </c>
      <c r="B18" s="3"/>
      <c r="C18" s="3"/>
      <c r="D18" s="3"/>
      <c r="E18" s="3"/>
      <c r="F18" s="3"/>
      <c r="G18" s="3"/>
      <c r="J18" s="179"/>
      <c r="O18" s="184"/>
      <c r="P18" s="184"/>
      <c r="Q18" s="52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</row>
    <row r="19" spans="1:40" ht="12.75" x14ac:dyDescent="0.2">
      <c r="B19" s="102"/>
      <c r="J19" s="238"/>
      <c r="O19" s="184"/>
      <c r="P19" s="184"/>
      <c r="Q19" s="52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</row>
    <row r="20" spans="1:40" ht="12.75" x14ac:dyDescent="0.2">
      <c r="A20" s="151" t="s">
        <v>188</v>
      </c>
      <c r="B20" s="189"/>
      <c r="J20" s="238"/>
      <c r="O20" s="184"/>
      <c r="P20" s="184"/>
      <c r="Q20" s="52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</row>
    <row r="21" spans="1:40" ht="12.75" x14ac:dyDescent="0.2">
      <c r="A21" s="17" t="s">
        <v>275</v>
      </c>
      <c r="I21" s="179"/>
      <c r="O21" s="184"/>
      <c r="P21" s="184"/>
      <c r="Q21" s="52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</row>
    <row r="22" spans="1:40" ht="12.75" x14ac:dyDescent="0.2">
      <c r="I22" s="179"/>
      <c r="O22" s="184"/>
      <c r="P22" s="184"/>
      <c r="Q22" s="52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</row>
    <row r="23" spans="1:40" ht="15" x14ac:dyDescent="0.25">
      <c r="O23" s="184"/>
      <c r="P23" s="263"/>
      <c r="Q23" s="184"/>
      <c r="R23" s="263"/>
      <c r="S23" s="263"/>
      <c r="T23" s="184"/>
      <c r="U23" s="263"/>
      <c r="V23" s="263"/>
      <c r="W23" s="184"/>
      <c r="X23" s="263"/>
      <c r="Y23" s="263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</row>
    <row r="24" spans="1:40" ht="15" x14ac:dyDescent="0.25">
      <c r="O24" s="184"/>
      <c r="P24" s="263"/>
      <c r="Q24" s="184"/>
      <c r="R24" s="263"/>
      <c r="S24" s="263"/>
      <c r="T24" s="184"/>
      <c r="U24" s="263"/>
      <c r="V24" s="263"/>
      <c r="W24" s="184"/>
      <c r="X24" s="263"/>
      <c r="Y24" s="263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</row>
    <row r="25" spans="1:40" ht="15" x14ac:dyDescent="0.25">
      <c r="O25" s="184"/>
      <c r="P25" s="263"/>
      <c r="Q25" s="184"/>
      <c r="R25" s="263"/>
      <c r="S25" s="263"/>
      <c r="T25" s="184"/>
      <c r="U25" s="263"/>
      <c r="V25" s="263"/>
      <c r="W25" s="184"/>
      <c r="X25" s="263"/>
      <c r="Y25" s="263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</row>
    <row r="26" spans="1:40" ht="15" x14ac:dyDescent="0.25">
      <c r="O26" s="184"/>
      <c r="P26" s="263"/>
      <c r="Q26" s="184"/>
      <c r="R26" s="263"/>
      <c r="S26" s="263"/>
      <c r="T26" s="184"/>
      <c r="U26" s="263"/>
      <c r="V26" s="263"/>
      <c r="W26" s="184"/>
      <c r="X26" s="263"/>
      <c r="Y26" s="263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</row>
    <row r="27" spans="1:40" ht="15" x14ac:dyDescent="0.25">
      <c r="O27" s="184"/>
      <c r="P27" s="263"/>
      <c r="Q27" s="184"/>
      <c r="R27" s="263"/>
      <c r="S27" s="263"/>
      <c r="T27" s="184"/>
      <c r="U27" s="263"/>
      <c r="V27" s="263"/>
      <c r="W27" s="184"/>
      <c r="X27" s="263"/>
      <c r="Y27" s="263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</row>
    <row r="28" spans="1:40" ht="15" x14ac:dyDescent="0.25">
      <c r="O28" s="184"/>
      <c r="P28" s="263"/>
      <c r="Q28" s="184"/>
      <c r="R28" s="263"/>
      <c r="S28" s="263"/>
      <c r="T28" s="184"/>
      <c r="U28" s="263"/>
      <c r="V28" s="263"/>
      <c r="W28" s="184"/>
      <c r="X28" s="263"/>
      <c r="Y28" s="263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</row>
    <row r="29" spans="1:40" ht="15" x14ac:dyDescent="0.25">
      <c r="O29" s="184"/>
      <c r="P29" s="263"/>
      <c r="Q29" s="184"/>
      <c r="R29" s="263"/>
      <c r="S29" s="263"/>
      <c r="T29" s="184"/>
      <c r="U29" s="263"/>
      <c r="V29" s="263"/>
      <c r="W29" s="184"/>
      <c r="X29" s="263"/>
      <c r="Y29" s="263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</row>
    <row r="30" spans="1:40" ht="15" x14ac:dyDescent="0.25">
      <c r="O30" s="184"/>
      <c r="P30" s="263"/>
      <c r="Q30" s="184"/>
      <c r="R30" s="263"/>
      <c r="S30" s="263"/>
      <c r="T30" s="184"/>
      <c r="U30" s="263"/>
      <c r="V30" s="263"/>
      <c r="W30" s="184"/>
      <c r="X30" s="263"/>
      <c r="Y30" s="263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</row>
    <row r="31" spans="1:40" ht="15" x14ac:dyDescent="0.25">
      <c r="O31" s="184"/>
      <c r="P31" s="263"/>
      <c r="Q31" s="184"/>
      <c r="R31" s="263"/>
      <c r="S31" s="263"/>
      <c r="T31" s="184"/>
      <c r="U31" s="263"/>
      <c r="V31" s="263"/>
      <c r="W31" s="184"/>
      <c r="X31" s="263"/>
      <c r="Y31" s="263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</row>
    <row r="32" spans="1:40" ht="15" x14ac:dyDescent="0.25">
      <c r="O32" s="184"/>
      <c r="P32" s="263"/>
      <c r="Q32" s="184"/>
      <c r="R32" s="263"/>
      <c r="S32" s="263"/>
      <c r="T32" s="184"/>
      <c r="U32" s="263"/>
      <c r="V32" s="263"/>
      <c r="W32" s="184"/>
      <c r="X32" s="263"/>
      <c r="Y32" s="263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</row>
    <row r="33" spans="15:40" ht="15" x14ac:dyDescent="0.25">
      <c r="O33" s="184"/>
      <c r="P33" s="263"/>
      <c r="Q33" s="184"/>
      <c r="R33" s="263"/>
      <c r="S33" s="263"/>
      <c r="T33" s="184"/>
      <c r="U33" s="263"/>
      <c r="V33" s="263"/>
      <c r="W33" s="184"/>
      <c r="X33" s="263"/>
      <c r="Y33" s="263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</row>
    <row r="34" spans="15:40" ht="15" x14ac:dyDescent="0.25">
      <c r="O34" s="184"/>
      <c r="P34" s="263"/>
      <c r="Q34" s="184"/>
      <c r="R34" s="263"/>
      <c r="S34" s="263"/>
      <c r="T34" s="184"/>
      <c r="U34" s="263"/>
      <c r="V34" s="263"/>
      <c r="W34" s="184"/>
      <c r="X34" s="263"/>
      <c r="Y34" s="263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  <c r="AL34" s="184"/>
      <c r="AM34" s="184"/>
      <c r="AN34" s="184"/>
    </row>
    <row r="35" spans="15:40" ht="15" x14ac:dyDescent="0.25">
      <c r="O35" s="184"/>
      <c r="P35" s="263"/>
      <c r="Q35" s="184"/>
      <c r="R35" s="263"/>
      <c r="S35" s="263"/>
      <c r="T35" s="184"/>
      <c r="U35" s="263"/>
      <c r="V35" s="263"/>
      <c r="W35" s="184"/>
      <c r="X35" s="263"/>
      <c r="Y35" s="263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</row>
    <row r="36" spans="15:40" ht="15" x14ac:dyDescent="0.25">
      <c r="O36" s="184"/>
      <c r="P36" s="263"/>
      <c r="Q36" s="184"/>
      <c r="R36" s="263"/>
      <c r="S36" s="263"/>
      <c r="T36" s="184"/>
      <c r="U36" s="263"/>
      <c r="V36" s="263"/>
      <c r="W36" s="184"/>
      <c r="X36" s="263"/>
      <c r="Y36" s="263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</row>
    <row r="37" spans="15:40" ht="15" x14ac:dyDescent="0.25">
      <c r="O37" s="184"/>
      <c r="P37" s="263"/>
      <c r="Q37" s="184"/>
      <c r="R37" s="263"/>
      <c r="S37" s="263"/>
      <c r="T37" s="184"/>
      <c r="U37" s="263"/>
      <c r="V37" s="263"/>
      <c r="W37" s="184"/>
      <c r="X37" s="263"/>
      <c r="Y37" s="263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  <c r="AN37" s="184"/>
    </row>
    <row r="38" spans="15:40" ht="15" x14ac:dyDescent="0.25">
      <c r="O38" s="184"/>
      <c r="P38" s="263"/>
      <c r="Q38" s="184"/>
      <c r="R38" s="263"/>
      <c r="S38" s="263"/>
      <c r="T38" s="184"/>
      <c r="U38" s="263"/>
      <c r="V38" s="263"/>
      <c r="W38" s="184"/>
      <c r="X38" s="263"/>
      <c r="Y38" s="263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4"/>
      <c r="AN38" s="184"/>
    </row>
    <row r="39" spans="15:40" ht="15" x14ac:dyDescent="0.25">
      <c r="O39" s="184"/>
      <c r="P39" s="263"/>
      <c r="Q39" s="184"/>
      <c r="R39" s="263"/>
      <c r="S39" s="263"/>
      <c r="T39" s="184"/>
      <c r="U39" s="263"/>
      <c r="V39" s="263"/>
      <c r="W39" s="184"/>
      <c r="X39" s="263"/>
      <c r="Y39" s="263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</row>
    <row r="40" spans="15:40" ht="15" x14ac:dyDescent="0.25">
      <c r="O40" s="184"/>
      <c r="P40" s="263"/>
      <c r="Q40" s="184"/>
      <c r="R40" s="263"/>
      <c r="S40" s="263"/>
      <c r="T40" s="184"/>
      <c r="U40" s="263"/>
      <c r="V40" s="263"/>
      <c r="W40" s="184"/>
      <c r="X40" s="263"/>
      <c r="Y40" s="263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  <c r="AL40" s="184"/>
      <c r="AM40" s="184"/>
      <c r="AN40" s="184"/>
    </row>
    <row r="41" spans="15:40" ht="15" x14ac:dyDescent="0.25">
      <c r="O41" s="184"/>
      <c r="P41" s="263"/>
      <c r="Q41" s="184"/>
      <c r="R41" s="263"/>
      <c r="S41" s="263"/>
      <c r="T41" s="184"/>
      <c r="U41" s="263"/>
      <c r="V41" s="263"/>
      <c r="W41" s="184"/>
      <c r="X41" s="263"/>
      <c r="Y41" s="263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</row>
    <row r="42" spans="15:40" ht="15" x14ac:dyDescent="0.25">
      <c r="O42" s="184"/>
      <c r="P42" s="263"/>
      <c r="Q42" s="184"/>
      <c r="R42" s="263"/>
      <c r="S42" s="263"/>
      <c r="T42" s="184"/>
      <c r="U42" s="263"/>
      <c r="V42" s="263"/>
      <c r="W42" s="184"/>
      <c r="X42" s="263"/>
      <c r="Y42" s="263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</row>
    <row r="43" spans="15:40" ht="15" x14ac:dyDescent="0.25">
      <c r="O43" s="184"/>
      <c r="P43" s="263"/>
      <c r="Q43" s="184"/>
      <c r="R43" s="263"/>
      <c r="S43" s="263"/>
      <c r="T43" s="184"/>
      <c r="U43" s="263"/>
      <c r="V43" s="263"/>
      <c r="W43" s="184"/>
      <c r="X43" s="263"/>
      <c r="Y43" s="263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</row>
    <row r="44" spans="15:40" ht="15" x14ac:dyDescent="0.25">
      <c r="O44" s="184"/>
      <c r="P44" s="263"/>
      <c r="Q44" s="184"/>
      <c r="R44" s="263"/>
      <c r="S44" s="263"/>
      <c r="T44" s="184"/>
      <c r="U44" s="263"/>
      <c r="V44" s="263"/>
      <c r="W44" s="184"/>
      <c r="X44" s="263"/>
      <c r="Y44" s="263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</row>
    <row r="45" spans="15:40" ht="15" x14ac:dyDescent="0.25">
      <c r="O45" s="184"/>
      <c r="P45" s="263"/>
      <c r="Q45" s="184"/>
      <c r="R45" s="263"/>
      <c r="S45" s="263"/>
      <c r="T45" s="184"/>
      <c r="U45" s="263"/>
      <c r="V45" s="263"/>
      <c r="W45" s="184"/>
      <c r="X45" s="263"/>
      <c r="Y45" s="263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</row>
    <row r="46" spans="15:40" ht="15" x14ac:dyDescent="0.25">
      <c r="O46" s="184"/>
      <c r="P46" s="263"/>
      <c r="Q46" s="184"/>
      <c r="R46" s="263"/>
      <c r="S46" s="263"/>
      <c r="T46" s="184"/>
      <c r="U46" s="263"/>
      <c r="V46" s="263"/>
      <c r="W46" s="184"/>
      <c r="X46" s="263"/>
      <c r="Y46" s="263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</row>
    <row r="47" spans="15:40" ht="15" x14ac:dyDescent="0.25">
      <c r="O47" s="184"/>
      <c r="P47" s="263"/>
      <c r="Q47" s="184"/>
      <c r="R47" s="263"/>
      <c r="S47" s="263"/>
      <c r="T47" s="184"/>
      <c r="U47" s="263"/>
      <c r="V47" s="263"/>
      <c r="W47" s="184"/>
      <c r="X47" s="263"/>
      <c r="Y47" s="263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</row>
    <row r="48" spans="15:40" ht="15" x14ac:dyDescent="0.25">
      <c r="O48" s="184"/>
      <c r="P48" s="263"/>
      <c r="Q48" s="184"/>
      <c r="R48" s="263"/>
      <c r="S48" s="263"/>
      <c r="T48" s="184"/>
      <c r="U48" s="263"/>
      <c r="V48" s="263"/>
      <c r="W48" s="184"/>
      <c r="X48" s="263"/>
      <c r="Y48" s="263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  <c r="AK48" s="184"/>
      <c r="AL48" s="184"/>
      <c r="AM48" s="184"/>
      <c r="AN48" s="184"/>
    </row>
    <row r="49" spans="15:40" ht="15" x14ac:dyDescent="0.25">
      <c r="O49" s="184"/>
      <c r="P49" s="263"/>
      <c r="Q49" s="184"/>
      <c r="R49" s="263"/>
      <c r="S49" s="263"/>
      <c r="T49" s="184"/>
      <c r="U49" s="263"/>
      <c r="V49" s="263"/>
      <c r="W49" s="184"/>
      <c r="X49" s="263"/>
      <c r="Y49" s="263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</row>
    <row r="50" spans="15:40" ht="15" x14ac:dyDescent="0.25">
      <c r="O50" s="184"/>
      <c r="P50" s="263"/>
      <c r="Q50" s="184"/>
      <c r="R50" s="263"/>
      <c r="S50" s="263"/>
      <c r="T50" s="184"/>
      <c r="U50" s="263"/>
      <c r="V50" s="263"/>
      <c r="W50" s="184"/>
      <c r="X50" s="263"/>
      <c r="Y50" s="263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4"/>
      <c r="AN50" s="184"/>
    </row>
    <row r="51" spans="15:40" ht="15" x14ac:dyDescent="0.25">
      <c r="O51" s="184"/>
      <c r="P51" s="263"/>
      <c r="Q51" s="184"/>
      <c r="R51" s="263"/>
      <c r="S51" s="263"/>
      <c r="T51" s="184"/>
      <c r="U51" s="263"/>
      <c r="V51" s="263"/>
      <c r="W51" s="184"/>
      <c r="X51" s="263"/>
      <c r="Y51" s="263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</row>
    <row r="52" spans="15:40" ht="15" x14ac:dyDescent="0.25">
      <c r="O52" s="184"/>
      <c r="P52" s="263"/>
      <c r="Q52" s="184"/>
      <c r="R52" s="263"/>
      <c r="S52" s="263"/>
      <c r="T52" s="184"/>
      <c r="U52" s="263"/>
      <c r="V52" s="263"/>
      <c r="W52" s="184"/>
      <c r="X52" s="263"/>
      <c r="Y52" s="263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</row>
    <row r="53" spans="15:40" ht="15" x14ac:dyDescent="0.25">
      <c r="O53" s="184"/>
      <c r="P53" s="263"/>
      <c r="Q53" s="184"/>
      <c r="R53" s="263"/>
      <c r="S53" s="263"/>
      <c r="T53" s="184"/>
      <c r="U53" s="263"/>
      <c r="V53" s="263"/>
      <c r="W53" s="184"/>
      <c r="X53" s="263"/>
      <c r="Y53" s="263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84"/>
      <c r="AL53" s="184"/>
      <c r="AM53" s="184"/>
      <c r="AN53" s="184"/>
    </row>
    <row r="54" spans="15:40" ht="15" x14ac:dyDescent="0.25">
      <c r="O54" s="184"/>
      <c r="P54" s="263"/>
      <c r="Q54" s="184"/>
      <c r="R54" s="263"/>
      <c r="S54" s="263"/>
      <c r="T54" s="184"/>
      <c r="U54" s="263"/>
      <c r="V54" s="263"/>
      <c r="W54" s="184"/>
      <c r="X54" s="263"/>
      <c r="Y54" s="263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184"/>
      <c r="AN54" s="184"/>
    </row>
    <row r="55" spans="15:40" ht="15" x14ac:dyDescent="0.25">
      <c r="O55" s="184"/>
      <c r="P55" s="263"/>
      <c r="Q55" s="184"/>
      <c r="R55" s="263"/>
      <c r="S55" s="263"/>
      <c r="T55" s="184"/>
      <c r="U55" s="262"/>
      <c r="V55" s="262"/>
      <c r="W55" s="184"/>
      <c r="X55" s="263"/>
      <c r="Y55" s="263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184"/>
      <c r="AN55" s="184"/>
    </row>
    <row r="56" spans="15:40" ht="15" x14ac:dyDescent="0.25">
      <c r="O56" s="184"/>
      <c r="P56" s="263"/>
      <c r="Q56" s="184"/>
      <c r="R56" s="262"/>
      <c r="S56" s="262"/>
      <c r="T56" s="184"/>
      <c r="U56" s="184"/>
      <c r="V56" s="184"/>
      <c r="W56" s="264"/>
      <c r="X56" s="263"/>
      <c r="Y56" s="263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</row>
    <row r="57" spans="15:40" ht="15" x14ac:dyDescent="0.25">
      <c r="O57" s="184"/>
      <c r="P57" s="263"/>
      <c r="Q57" s="184"/>
      <c r="R57" s="184"/>
      <c r="S57" s="184"/>
      <c r="T57" s="264"/>
      <c r="U57" s="184"/>
      <c r="V57" s="184"/>
      <c r="W57" s="184"/>
      <c r="X57" s="263"/>
      <c r="Y57" s="263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</row>
    <row r="58" spans="15:40" ht="15" x14ac:dyDescent="0.25">
      <c r="O58" s="184"/>
      <c r="P58" s="263"/>
      <c r="Q58" s="184"/>
      <c r="R58" s="184"/>
      <c r="S58" s="184"/>
      <c r="T58" s="184"/>
      <c r="U58" s="184"/>
      <c r="V58" s="184"/>
      <c r="W58" s="184"/>
      <c r="X58" s="263"/>
      <c r="Y58" s="263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</row>
    <row r="59" spans="15:40" ht="15" x14ac:dyDescent="0.25">
      <c r="O59" s="184"/>
      <c r="P59" s="263"/>
      <c r="Q59" s="184"/>
      <c r="R59" s="184"/>
      <c r="S59" s="184"/>
      <c r="T59" s="184"/>
      <c r="U59" s="184"/>
      <c r="V59" s="184"/>
      <c r="W59" s="184"/>
      <c r="X59" s="263"/>
      <c r="Y59" s="263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84"/>
      <c r="AL59" s="184"/>
      <c r="AM59" s="184"/>
      <c r="AN59" s="184"/>
    </row>
    <row r="60" spans="15:40" ht="15" x14ac:dyDescent="0.25">
      <c r="O60" s="184"/>
      <c r="P60" s="263"/>
      <c r="Q60" s="184"/>
      <c r="R60" s="184"/>
      <c r="S60" s="184"/>
      <c r="T60" s="184"/>
      <c r="U60" s="184"/>
      <c r="V60" s="184"/>
      <c r="W60" s="184"/>
      <c r="X60" s="263"/>
      <c r="Y60" s="263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</row>
    <row r="61" spans="15:40" ht="15" x14ac:dyDescent="0.25">
      <c r="O61" s="184"/>
      <c r="P61" s="263"/>
      <c r="Q61" s="184"/>
      <c r="R61" s="184"/>
      <c r="S61" s="184"/>
      <c r="T61" s="184"/>
      <c r="U61" s="184"/>
      <c r="V61" s="184"/>
      <c r="W61" s="184"/>
      <c r="X61" s="263"/>
      <c r="Y61" s="263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84"/>
      <c r="AL61" s="184"/>
      <c r="AM61" s="184"/>
      <c r="AN61" s="184"/>
    </row>
    <row r="62" spans="15:40" ht="15" x14ac:dyDescent="0.25">
      <c r="O62" s="184"/>
      <c r="P62" s="263"/>
      <c r="Q62" s="184"/>
      <c r="R62" s="184"/>
      <c r="S62" s="184"/>
      <c r="T62" s="184"/>
      <c r="U62" s="184"/>
      <c r="V62" s="184"/>
      <c r="W62" s="184"/>
      <c r="X62" s="263"/>
      <c r="Y62" s="263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  <c r="AK62" s="184"/>
      <c r="AL62" s="184"/>
      <c r="AM62" s="184"/>
      <c r="AN62" s="184"/>
    </row>
    <row r="63" spans="15:40" ht="15" x14ac:dyDescent="0.25">
      <c r="O63" s="184"/>
      <c r="P63" s="263"/>
      <c r="Q63" s="184"/>
      <c r="R63" s="184"/>
      <c r="S63" s="184"/>
      <c r="T63" s="184"/>
      <c r="U63" s="184"/>
      <c r="V63" s="184"/>
      <c r="W63" s="184"/>
      <c r="X63" s="263"/>
      <c r="Y63" s="263"/>
      <c r="Z63" s="184"/>
      <c r="AA63" s="184"/>
      <c r="AB63" s="184"/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4"/>
    </row>
    <row r="64" spans="15:40" ht="15" x14ac:dyDescent="0.25">
      <c r="O64" s="184"/>
      <c r="P64" s="263"/>
      <c r="Q64" s="184"/>
      <c r="R64" s="184"/>
      <c r="S64" s="184"/>
      <c r="T64" s="184"/>
      <c r="U64" s="184"/>
      <c r="V64" s="184"/>
      <c r="W64" s="184"/>
      <c r="X64" s="263"/>
      <c r="Y64" s="263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</row>
    <row r="65" spans="15:40" ht="15" x14ac:dyDescent="0.25">
      <c r="O65" s="184"/>
      <c r="P65" s="263"/>
      <c r="Q65" s="184"/>
      <c r="R65" s="184"/>
      <c r="S65" s="184"/>
      <c r="T65" s="184"/>
      <c r="U65" s="184"/>
      <c r="V65" s="184"/>
      <c r="W65" s="184"/>
      <c r="X65" s="263"/>
      <c r="Y65" s="263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  <c r="AK65" s="184"/>
      <c r="AL65" s="184"/>
      <c r="AM65" s="184"/>
      <c r="AN65" s="184"/>
    </row>
    <row r="66" spans="15:40" ht="15" x14ac:dyDescent="0.25">
      <c r="O66" s="184"/>
      <c r="P66" s="263"/>
      <c r="Q66" s="184"/>
      <c r="R66" s="184"/>
      <c r="S66" s="184"/>
      <c r="T66" s="184"/>
      <c r="U66" s="184"/>
      <c r="V66" s="184"/>
      <c r="W66" s="184"/>
      <c r="X66" s="262"/>
      <c r="Y66" s="262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  <c r="AK66" s="184"/>
      <c r="AL66" s="184"/>
      <c r="AM66" s="184"/>
      <c r="AN66" s="184"/>
    </row>
    <row r="67" spans="15:40" ht="15" x14ac:dyDescent="0.25">
      <c r="O67" s="184"/>
      <c r="P67" s="263"/>
      <c r="Q67" s="184"/>
      <c r="R67" s="184"/>
      <c r="S67" s="184"/>
      <c r="T67" s="184"/>
      <c r="U67" s="184"/>
      <c r="V67" s="184"/>
      <c r="W67" s="184"/>
      <c r="X67" s="184"/>
      <c r="Y67" s="184"/>
      <c r="Z67" s="264"/>
      <c r="AA67" s="184"/>
      <c r="AB67" s="184"/>
      <c r="AC67" s="184"/>
      <c r="AD67" s="184"/>
      <c r="AE67" s="184"/>
      <c r="AF67" s="184"/>
      <c r="AG67" s="184"/>
      <c r="AH67" s="184"/>
      <c r="AI67" s="184"/>
      <c r="AJ67" s="184"/>
      <c r="AK67" s="184"/>
      <c r="AL67" s="184"/>
      <c r="AM67" s="184"/>
      <c r="AN67" s="184"/>
    </row>
    <row r="68" spans="15:40" ht="15" x14ac:dyDescent="0.25">
      <c r="O68" s="184"/>
      <c r="P68" s="263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  <c r="AK68" s="184"/>
      <c r="AL68" s="184"/>
      <c r="AM68" s="184"/>
      <c r="AN68" s="184"/>
    </row>
    <row r="69" spans="15:40" ht="15" x14ac:dyDescent="0.25">
      <c r="O69" s="184"/>
      <c r="P69" s="263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/>
      <c r="AH69" s="184"/>
      <c r="AI69" s="184"/>
      <c r="AJ69" s="184"/>
      <c r="AK69" s="184"/>
      <c r="AL69" s="184"/>
      <c r="AM69" s="184"/>
      <c r="AN69" s="184"/>
    </row>
    <row r="70" spans="15:40" ht="15" x14ac:dyDescent="0.25">
      <c r="O70" s="184"/>
      <c r="P70" s="263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  <c r="AK70" s="184"/>
      <c r="AL70" s="184"/>
      <c r="AM70" s="184"/>
      <c r="AN70" s="184"/>
    </row>
    <row r="71" spans="15:40" ht="15" x14ac:dyDescent="0.25">
      <c r="O71" s="184"/>
      <c r="P71" s="263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</row>
    <row r="72" spans="15:40" ht="15" x14ac:dyDescent="0.25">
      <c r="O72" s="184"/>
      <c r="P72" s="262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  <c r="AK72" s="184"/>
      <c r="AL72" s="184"/>
      <c r="AM72" s="184"/>
      <c r="AN72" s="184"/>
    </row>
    <row r="73" spans="15:40" x14ac:dyDescent="0.2"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  <c r="AK73" s="184"/>
      <c r="AL73" s="184"/>
      <c r="AM73" s="184"/>
      <c r="AN73" s="184"/>
    </row>
    <row r="74" spans="15:40" x14ac:dyDescent="0.2"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/>
      <c r="AH74" s="184"/>
      <c r="AI74" s="184"/>
      <c r="AJ74" s="184"/>
      <c r="AK74" s="184"/>
      <c r="AL74" s="184"/>
      <c r="AM74" s="184"/>
      <c r="AN74" s="184"/>
    </row>
    <row r="75" spans="15:40" x14ac:dyDescent="0.2"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/>
      <c r="AH75" s="184"/>
      <c r="AI75" s="184"/>
      <c r="AJ75" s="184"/>
      <c r="AK75" s="184"/>
      <c r="AL75" s="184"/>
      <c r="AM75" s="184"/>
      <c r="AN75" s="184"/>
    </row>
    <row r="76" spans="15:40" x14ac:dyDescent="0.2"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</row>
    <row r="77" spans="15:40" x14ac:dyDescent="0.2"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84"/>
      <c r="AN77" s="184"/>
    </row>
    <row r="78" spans="15:40" x14ac:dyDescent="0.2"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4"/>
      <c r="AM78" s="184"/>
      <c r="AN78" s="184"/>
    </row>
    <row r="79" spans="15:40" x14ac:dyDescent="0.2"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</row>
    <row r="80" spans="15:40" x14ac:dyDescent="0.2"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  <c r="AK80" s="184"/>
      <c r="AL80" s="184"/>
      <c r="AM80" s="184"/>
      <c r="AN80" s="184"/>
    </row>
    <row r="81" spans="15:40" x14ac:dyDescent="0.2"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  <c r="AK81" s="184"/>
      <c r="AL81" s="184"/>
      <c r="AM81" s="184"/>
      <c r="AN81" s="184"/>
    </row>
    <row r="82" spans="15:40" x14ac:dyDescent="0.2"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184"/>
      <c r="AJ82" s="184"/>
      <c r="AK82" s="184"/>
      <c r="AL82" s="184"/>
      <c r="AM82" s="184"/>
      <c r="AN82" s="184"/>
    </row>
    <row r="83" spans="15:40" x14ac:dyDescent="0.2"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84"/>
      <c r="AL83" s="184"/>
      <c r="AM83" s="184"/>
      <c r="AN83" s="184"/>
    </row>
    <row r="84" spans="15:40" x14ac:dyDescent="0.2">
      <c r="O84" s="184"/>
      <c r="P84" s="184"/>
      <c r="Q84" s="184"/>
      <c r="R84" s="184"/>
      <c r="S84" s="184"/>
      <c r="T84" s="184"/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/>
      <c r="AH84" s="184"/>
      <c r="AI84" s="184"/>
      <c r="AJ84" s="184"/>
      <c r="AK84" s="184"/>
      <c r="AL84" s="184"/>
      <c r="AM84" s="184"/>
      <c r="AN84" s="184"/>
    </row>
    <row r="85" spans="15:40" x14ac:dyDescent="0.2"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</row>
    <row r="86" spans="15:40" x14ac:dyDescent="0.2"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184"/>
    </row>
    <row r="87" spans="15:40" x14ac:dyDescent="0.2"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/>
      <c r="AG87" s="184"/>
      <c r="AH87" s="184"/>
      <c r="AI87" s="184"/>
      <c r="AJ87" s="184"/>
      <c r="AK87" s="184"/>
      <c r="AL87" s="184"/>
      <c r="AM87" s="184"/>
      <c r="AN87" s="184"/>
    </row>
    <row r="88" spans="15:40" x14ac:dyDescent="0.2"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  <c r="AF88" s="184"/>
      <c r="AG88" s="184"/>
      <c r="AH88" s="184"/>
      <c r="AI88" s="184"/>
      <c r="AJ88" s="184"/>
      <c r="AK88" s="184"/>
      <c r="AL88" s="184"/>
      <c r="AM88" s="184"/>
      <c r="AN88" s="184"/>
    </row>
    <row r="89" spans="15:40" x14ac:dyDescent="0.2"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/>
      <c r="AH89" s="184"/>
      <c r="AI89" s="184"/>
      <c r="AJ89" s="184"/>
      <c r="AK89" s="184"/>
      <c r="AL89" s="184"/>
      <c r="AM89" s="184"/>
      <c r="AN89" s="184"/>
    </row>
    <row r="90" spans="15:40" x14ac:dyDescent="0.2"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  <c r="AF90" s="184"/>
      <c r="AG90" s="184"/>
      <c r="AH90" s="184"/>
      <c r="AI90" s="184"/>
      <c r="AJ90" s="184"/>
      <c r="AK90" s="184"/>
      <c r="AL90" s="184"/>
      <c r="AM90" s="184"/>
      <c r="AN90" s="184"/>
    </row>
    <row r="91" spans="15:40" x14ac:dyDescent="0.2"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/>
      <c r="AH91" s="184"/>
      <c r="AI91" s="184"/>
      <c r="AJ91" s="184"/>
      <c r="AK91" s="184"/>
      <c r="AL91" s="184"/>
      <c r="AM91" s="184"/>
      <c r="AN91" s="184"/>
    </row>
    <row r="92" spans="15:40" x14ac:dyDescent="0.2"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4"/>
      <c r="AH92" s="184"/>
      <c r="AI92" s="184"/>
      <c r="AJ92" s="184"/>
      <c r="AK92" s="184"/>
      <c r="AL92" s="184"/>
      <c r="AM92" s="184"/>
      <c r="AN92" s="184"/>
    </row>
    <row r="93" spans="15:40" x14ac:dyDescent="0.2"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  <c r="AA93" s="184"/>
      <c r="AB93" s="184"/>
      <c r="AC93" s="184"/>
      <c r="AD93" s="184"/>
      <c r="AE93" s="184"/>
      <c r="AF93" s="184"/>
      <c r="AG93" s="184"/>
      <c r="AH93" s="184"/>
      <c r="AI93" s="184"/>
      <c r="AJ93" s="184"/>
      <c r="AK93" s="184"/>
      <c r="AL93" s="184"/>
      <c r="AM93" s="184"/>
      <c r="AN93" s="184"/>
    </row>
    <row r="94" spans="15:40" x14ac:dyDescent="0.2"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/>
      <c r="AH94" s="184"/>
      <c r="AI94" s="184"/>
      <c r="AJ94" s="184"/>
      <c r="AK94" s="184"/>
      <c r="AL94" s="184"/>
      <c r="AM94" s="184"/>
      <c r="AN94" s="184"/>
    </row>
    <row r="95" spans="15:40" x14ac:dyDescent="0.2"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184"/>
      <c r="AM95" s="184"/>
      <c r="AN95" s="184"/>
    </row>
    <row r="96" spans="15:40" x14ac:dyDescent="0.2"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4"/>
      <c r="AH96" s="184"/>
      <c r="AI96" s="184"/>
      <c r="AJ96" s="184"/>
      <c r="AK96" s="184"/>
      <c r="AL96" s="184"/>
      <c r="AM96" s="184"/>
      <c r="AN96" s="184"/>
    </row>
    <row r="97" spans="15:40" x14ac:dyDescent="0.2"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84"/>
      <c r="AL97" s="184"/>
      <c r="AM97" s="184"/>
      <c r="AN97" s="184"/>
    </row>
    <row r="98" spans="15:40" x14ac:dyDescent="0.2"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  <c r="AI98" s="184"/>
      <c r="AJ98" s="184"/>
      <c r="AK98" s="184"/>
      <c r="AL98" s="184"/>
      <c r="AM98" s="184"/>
      <c r="AN98" s="184"/>
    </row>
    <row r="99" spans="15:40" x14ac:dyDescent="0.2"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184"/>
      <c r="AA99" s="184"/>
      <c r="AB99" s="184"/>
      <c r="AC99" s="184"/>
      <c r="AD99" s="184"/>
      <c r="AE99" s="184"/>
      <c r="AF99" s="184"/>
      <c r="AG99" s="184"/>
      <c r="AH99" s="184"/>
      <c r="AI99" s="184"/>
      <c r="AJ99" s="184"/>
      <c r="AK99" s="184"/>
      <c r="AL99" s="184"/>
      <c r="AM99" s="184"/>
      <c r="AN99" s="184"/>
    </row>
    <row r="100" spans="15:40" x14ac:dyDescent="0.2"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184"/>
      <c r="AB100" s="184"/>
      <c r="AC100" s="184"/>
      <c r="AD100" s="184"/>
      <c r="AE100" s="184"/>
      <c r="AF100" s="184"/>
      <c r="AG100" s="184"/>
      <c r="AH100" s="184"/>
      <c r="AI100" s="184"/>
      <c r="AJ100" s="184"/>
      <c r="AK100" s="184"/>
      <c r="AL100" s="184"/>
      <c r="AM100" s="184"/>
      <c r="AN100" s="184"/>
    </row>
    <row r="101" spans="15:40" x14ac:dyDescent="0.2"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4"/>
      <c r="AG101" s="184"/>
      <c r="AH101" s="184"/>
      <c r="AI101" s="184"/>
      <c r="AJ101" s="184"/>
      <c r="AK101" s="184"/>
      <c r="AL101" s="184"/>
      <c r="AM101" s="184"/>
      <c r="AN101" s="184"/>
    </row>
    <row r="102" spans="15:40" x14ac:dyDescent="0.2"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84"/>
      <c r="AL102" s="184"/>
      <c r="AM102" s="184"/>
      <c r="AN102" s="184"/>
    </row>
    <row r="103" spans="15:40" x14ac:dyDescent="0.2"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  <c r="AA103" s="184"/>
      <c r="AB103" s="184"/>
      <c r="AC103" s="184"/>
      <c r="AD103" s="184"/>
      <c r="AE103" s="184"/>
      <c r="AF103" s="184"/>
      <c r="AG103" s="184"/>
      <c r="AH103" s="184"/>
      <c r="AI103" s="184"/>
      <c r="AJ103" s="184"/>
      <c r="AK103" s="184"/>
      <c r="AL103" s="184"/>
      <c r="AM103" s="184"/>
      <c r="AN103" s="184"/>
    </row>
  </sheetData>
  <mergeCells count="5">
    <mergeCell ref="N5:P5"/>
    <mergeCell ref="E5:G5"/>
    <mergeCell ref="B5:D5"/>
    <mergeCell ref="K5:M5"/>
    <mergeCell ref="H5:J5"/>
  </mergeCells>
  <phoneticPr fontId="0" type="noConversion"/>
  <hyperlinks>
    <hyperlink ref="A18" location="Innhold!A1" display="Innhold" xr:uid="{00000000-0004-0000-0A00-000000000000}"/>
    <hyperlink ref="A20" r:id="rId1" xr:uid="{A90D204C-6BF8-49CB-BCF9-A65830FA7123}"/>
  </hyperlinks>
  <pageMargins left="0.78740157499999996" right="0.78740157499999996" top="0.984251969" bottom="0.984251969" header="0.5" footer="0.5"/>
  <pageSetup paperSize="9" scale="96" fitToHeight="0" orientation="landscape" r:id="rId2"/>
  <headerFooter alignWithMargins="0"/>
  <ignoredErrors>
    <ignoredError sqref="I14:J14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  <pageSetUpPr fitToPage="1"/>
  </sheetPr>
  <dimension ref="A1:AG147"/>
  <sheetViews>
    <sheetView zoomScaleNormal="100" workbookViewId="0">
      <selection activeCell="J19" sqref="J19"/>
    </sheetView>
  </sheetViews>
  <sheetFormatPr baseColWidth="10" defaultColWidth="9.140625" defaultRowHeight="12.75" x14ac:dyDescent="0.2"/>
  <cols>
    <col min="1" max="1" width="1.5703125" style="17" customWidth="1"/>
    <col min="2" max="2" width="42" style="17" customWidth="1"/>
    <col min="3" max="4" width="15.85546875" style="17" customWidth="1"/>
    <col min="5" max="5" width="17.28515625" style="17" customWidth="1"/>
    <col min="6" max="6" width="9.140625" style="17"/>
    <col min="24" max="25" width="21" style="17" customWidth="1"/>
    <col min="26" max="16384" width="9.140625" style="17"/>
  </cols>
  <sheetData>
    <row r="1" spans="1:33" x14ac:dyDescent="0.2">
      <c r="A1" s="265" t="s">
        <v>283</v>
      </c>
    </row>
    <row r="2" spans="1:33" ht="18" x14ac:dyDescent="0.25">
      <c r="A2" s="49" t="s">
        <v>190</v>
      </c>
      <c r="B2" s="5"/>
      <c r="C2" s="138"/>
      <c r="D2" s="138"/>
      <c r="E2" s="138"/>
      <c r="F2" s="138"/>
      <c r="X2"/>
      <c r="Y2"/>
      <c r="Z2"/>
      <c r="AA2"/>
      <c r="AB2"/>
      <c r="AC2"/>
      <c r="AD2"/>
      <c r="AE2"/>
      <c r="AF2"/>
      <c r="AG2"/>
    </row>
    <row r="3" spans="1:33" ht="33.75" customHeight="1" x14ac:dyDescent="0.25">
      <c r="A3" s="446" t="s">
        <v>282</v>
      </c>
      <c r="B3" s="446"/>
      <c r="C3" s="447"/>
      <c r="D3" s="447"/>
      <c r="E3" s="447"/>
      <c r="F3" s="138"/>
      <c r="X3"/>
      <c r="Y3"/>
      <c r="Z3"/>
      <c r="AA3"/>
      <c r="AB3"/>
      <c r="AC3"/>
      <c r="AD3"/>
      <c r="AE3"/>
      <c r="AF3"/>
      <c r="AG3"/>
    </row>
    <row r="4" spans="1:33" x14ac:dyDescent="0.2">
      <c r="A4" s="138"/>
      <c r="B4" s="138"/>
      <c r="C4" s="138"/>
      <c r="D4" s="138"/>
      <c r="E4" s="138"/>
      <c r="F4" s="138"/>
      <c r="X4"/>
      <c r="Y4"/>
      <c r="Z4"/>
      <c r="AA4"/>
      <c r="AB4"/>
      <c r="AC4"/>
      <c r="AD4"/>
      <c r="AE4"/>
      <c r="AF4"/>
      <c r="AG4"/>
    </row>
    <row r="5" spans="1:33" ht="14.25" customHeight="1" x14ac:dyDescent="0.2">
      <c r="A5" s="66"/>
      <c r="B5" s="37"/>
      <c r="C5" s="444" t="s">
        <v>62</v>
      </c>
      <c r="D5" s="445"/>
      <c r="E5" s="445"/>
      <c r="F5" s="138"/>
      <c r="X5"/>
      <c r="Y5"/>
      <c r="Z5"/>
      <c r="AA5"/>
      <c r="AB5"/>
      <c r="AC5"/>
      <c r="AD5"/>
      <c r="AE5"/>
      <c r="AF5"/>
      <c r="AG5"/>
    </row>
    <row r="6" spans="1:33" ht="14.25" customHeight="1" x14ac:dyDescent="0.2">
      <c r="A6" s="67"/>
      <c r="B6" s="38"/>
      <c r="C6" s="24" t="s">
        <v>191</v>
      </c>
      <c r="D6" s="24" t="s">
        <v>32</v>
      </c>
      <c r="E6" s="58" t="s">
        <v>192</v>
      </c>
      <c r="F6" s="138"/>
      <c r="X6"/>
      <c r="Y6"/>
      <c r="Z6"/>
      <c r="AA6"/>
      <c r="AB6"/>
      <c r="AC6"/>
      <c r="AD6"/>
      <c r="AE6"/>
      <c r="AF6"/>
      <c r="AG6"/>
    </row>
    <row r="7" spans="1:33" ht="15.75" customHeight="1" x14ac:dyDescent="0.2">
      <c r="A7" s="55" t="s">
        <v>145</v>
      </c>
      <c r="B7" s="32"/>
      <c r="C7" s="25"/>
      <c r="D7" s="25"/>
      <c r="E7" s="57" t="s">
        <v>35</v>
      </c>
      <c r="F7" s="138"/>
      <c r="X7"/>
      <c r="Y7"/>
      <c r="Z7"/>
      <c r="AA7"/>
      <c r="AB7"/>
      <c r="AC7"/>
      <c r="AD7"/>
      <c r="AE7"/>
      <c r="AF7"/>
      <c r="AG7"/>
    </row>
    <row r="8" spans="1:33" x14ac:dyDescent="0.2">
      <c r="A8" s="150" t="s">
        <v>193</v>
      </c>
      <c r="B8" s="234"/>
      <c r="C8" s="235">
        <f>SUM(D8:E8)</f>
        <v>4072</v>
      </c>
      <c r="D8" s="236">
        <v>758</v>
      </c>
      <c r="E8" s="237">
        <v>3314</v>
      </c>
      <c r="F8" s="191"/>
      <c r="X8"/>
      <c r="Y8"/>
      <c r="Z8"/>
      <c r="AA8"/>
      <c r="AB8"/>
      <c r="AC8"/>
      <c r="AD8"/>
      <c r="AE8"/>
      <c r="AF8"/>
      <c r="AG8"/>
    </row>
    <row r="9" spans="1:33" x14ac:dyDescent="0.2">
      <c r="A9" s="47"/>
      <c r="B9" s="30" t="s">
        <v>194</v>
      </c>
      <c r="C9" s="153"/>
      <c r="D9" s="153"/>
      <c r="E9" s="201"/>
      <c r="F9" s="138"/>
      <c r="X9"/>
      <c r="Y9"/>
      <c r="Z9"/>
      <c r="AA9"/>
      <c r="AB9"/>
      <c r="AC9"/>
      <c r="AD9"/>
      <c r="AE9"/>
      <c r="AF9"/>
      <c r="AG9"/>
    </row>
    <row r="10" spans="1:33" x14ac:dyDescent="0.2">
      <c r="A10" s="47"/>
      <c r="B10" s="30" t="s">
        <v>195</v>
      </c>
      <c r="C10" s="251">
        <f>SUM(D10:E10)</f>
        <v>88</v>
      </c>
      <c r="D10" s="153">
        <v>21</v>
      </c>
      <c r="E10" s="201">
        <v>67</v>
      </c>
      <c r="F10" s="138"/>
      <c r="X10"/>
      <c r="Y10"/>
      <c r="Z10"/>
      <c r="AA10"/>
      <c r="AB10"/>
      <c r="AC10"/>
      <c r="AD10"/>
      <c r="AE10"/>
      <c r="AF10"/>
      <c r="AG10"/>
    </row>
    <row r="11" spans="1:33" x14ac:dyDescent="0.2">
      <c r="A11" s="47"/>
      <c r="B11" s="30" t="s">
        <v>196</v>
      </c>
      <c r="C11" s="251">
        <f t="shared" ref="C11:C13" si="0">SUM(D11:E11)</f>
        <v>1385</v>
      </c>
      <c r="D11" s="153">
        <v>306</v>
      </c>
      <c r="E11" s="201">
        <v>1079</v>
      </c>
      <c r="F11" s="138"/>
      <c r="X11"/>
      <c r="Y11"/>
      <c r="Z11"/>
      <c r="AA11"/>
      <c r="AB11"/>
      <c r="AC11"/>
      <c r="AD11"/>
      <c r="AE11"/>
      <c r="AF11"/>
      <c r="AG11"/>
    </row>
    <row r="12" spans="1:33" x14ac:dyDescent="0.2">
      <c r="A12" s="47"/>
      <c r="B12" s="30" t="s">
        <v>197</v>
      </c>
      <c r="C12" s="251">
        <f t="shared" si="0"/>
        <v>98</v>
      </c>
      <c r="D12" s="202">
        <v>4</v>
      </c>
      <c r="E12" s="201">
        <v>94</v>
      </c>
      <c r="F12" s="138"/>
      <c r="X12"/>
      <c r="Y12"/>
      <c r="Z12"/>
      <c r="AA12"/>
      <c r="AB12"/>
      <c r="AC12"/>
      <c r="AD12"/>
      <c r="AE12"/>
      <c r="AF12"/>
      <c r="AG12"/>
    </row>
    <row r="13" spans="1:33" x14ac:dyDescent="0.2">
      <c r="A13" s="47"/>
      <c r="B13" s="100" t="s">
        <v>198</v>
      </c>
      <c r="C13" s="251">
        <f t="shared" si="0"/>
        <v>1953</v>
      </c>
      <c r="D13" s="153">
        <v>353</v>
      </c>
      <c r="E13" s="201">
        <v>1600</v>
      </c>
      <c r="F13"/>
      <c r="X13"/>
      <c r="Y13"/>
      <c r="Z13"/>
      <c r="AA13"/>
      <c r="AB13"/>
      <c r="AC13"/>
      <c r="AD13"/>
      <c r="AE13"/>
      <c r="AF13"/>
      <c r="AG13"/>
    </row>
    <row r="14" spans="1:33" x14ac:dyDescent="0.2">
      <c r="A14" s="47"/>
      <c r="B14" s="30"/>
      <c r="C14" s="200"/>
      <c r="D14" s="153"/>
      <c r="E14" s="201"/>
      <c r="F14"/>
      <c r="X14"/>
      <c r="Y14"/>
      <c r="Z14"/>
      <c r="AA14"/>
      <c r="AB14"/>
      <c r="AC14"/>
      <c r="AD14"/>
      <c r="AE14"/>
      <c r="AF14"/>
      <c r="AG14"/>
    </row>
    <row r="15" spans="1:33" x14ac:dyDescent="0.2">
      <c r="A15" s="101" t="s">
        <v>199</v>
      </c>
      <c r="B15" s="152"/>
      <c r="C15" s="235">
        <f>SUM(D15:E15)</f>
        <v>8853</v>
      </c>
      <c r="D15" s="236">
        <v>1542</v>
      </c>
      <c r="E15" s="237">
        <v>7311</v>
      </c>
      <c r="F15"/>
      <c r="X15"/>
      <c r="Y15"/>
      <c r="Z15"/>
      <c r="AA15"/>
      <c r="AB15"/>
      <c r="AC15"/>
      <c r="AD15"/>
      <c r="AE15"/>
      <c r="AF15"/>
      <c r="AG15"/>
    </row>
    <row r="16" spans="1:33" x14ac:dyDescent="0.2">
      <c r="A16" s="47" t="s">
        <v>200</v>
      </c>
      <c r="B16" s="30" t="s">
        <v>194</v>
      </c>
      <c r="C16" s="200"/>
      <c r="D16" s="153"/>
      <c r="E16" s="201"/>
      <c r="F16"/>
      <c r="X16"/>
      <c r="Y16"/>
      <c r="Z16"/>
      <c r="AA16"/>
      <c r="AB16"/>
      <c r="AC16"/>
      <c r="AD16"/>
      <c r="AE16"/>
      <c r="AF16"/>
      <c r="AG16"/>
    </row>
    <row r="17" spans="1:33" ht="12.75" customHeight="1" x14ac:dyDescent="0.2">
      <c r="A17" s="47" t="s">
        <v>201</v>
      </c>
      <c r="B17" s="30" t="s">
        <v>195</v>
      </c>
      <c r="C17" s="251">
        <f>SUM(D17:E17)</f>
        <v>64</v>
      </c>
      <c r="D17" s="153">
        <v>10</v>
      </c>
      <c r="E17" s="201">
        <v>54</v>
      </c>
      <c r="F17"/>
      <c r="G17" s="102"/>
      <c r="X17"/>
      <c r="Y17"/>
      <c r="Z17"/>
      <c r="AA17"/>
      <c r="AB17"/>
      <c r="AC17"/>
      <c r="AD17"/>
      <c r="AE17"/>
      <c r="AF17"/>
      <c r="AG17"/>
    </row>
    <row r="18" spans="1:33" x14ac:dyDescent="0.2">
      <c r="A18" s="47" t="s">
        <v>202</v>
      </c>
      <c r="B18" s="30" t="s">
        <v>203</v>
      </c>
      <c r="C18" s="251">
        <f t="shared" ref="C18:C25" si="1">SUM(D18:E18)</f>
        <v>255</v>
      </c>
      <c r="D18" s="153">
        <v>3</v>
      </c>
      <c r="E18" s="201">
        <v>252</v>
      </c>
      <c r="F18"/>
      <c r="X18"/>
      <c r="Y18"/>
      <c r="Z18"/>
      <c r="AA18"/>
      <c r="AB18"/>
      <c r="AC18"/>
      <c r="AD18"/>
      <c r="AE18"/>
      <c r="AF18"/>
      <c r="AG18"/>
    </row>
    <row r="19" spans="1:33" x14ac:dyDescent="0.2">
      <c r="A19" s="47" t="s">
        <v>204</v>
      </c>
      <c r="B19" s="30" t="s">
        <v>205</v>
      </c>
      <c r="C19" s="251">
        <f t="shared" si="1"/>
        <v>93</v>
      </c>
      <c r="D19" s="153">
        <v>43</v>
      </c>
      <c r="E19" s="201">
        <v>50</v>
      </c>
      <c r="F19"/>
      <c r="X19"/>
      <c r="Y19"/>
      <c r="Z19"/>
      <c r="AA19"/>
      <c r="AB19"/>
      <c r="AC19"/>
      <c r="AD19"/>
      <c r="AE19"/>
      <c r="AF19"/>
      <c r="AG19"/>
    </row>
    <row r="20" spans="1:33" x14ac:dyDescent="0.2">
      <c r="A20" s="47" t="s">
        <v>206</v>
      </c>
      <c r="B20" s="30" t="s">
        <v>207</v>
      </c>
      <c r="C20" s="251">
        <f t="shared" si="1"/>
        <v>50</v>
      </c>
      <c r="D20" s="153">
        <v>3</v>
      </c>
      <c r="E20" s="201">
        <v>47</v>
      </c>
      <c r="F20"/>
      <c r="X20"/>
      <c r="Y20"/>
      <c r="Z20"/>
      <c r="AA20"/>
      <c r="AB20"/>
      <c r="AC20"/>
      <c r="AD20"/>
      <c r="AE20"/>
      <c r="AF20"/>
      <c r="AG20"/>
    </row>
    <row r="21" spans="1:33" x14ac:dyDescent="0.2">
      <c r="A21" s="47" t="s">
        <v>208</v>
      </c>
      <c r="B21" s="30" t="s">
        <v>209</v>
      </c>
      <c r="C21" s="251">
        <f t="shared" si="1"/>
        <v>1356</v>
      </c>
      <c r="D21" s="153">
        <v>263</v>
      </c>
      <c r="E21" s="201">
        <v>1093</v>
      </c>
      <c r="F21"/>
      <c r="X21"/>
      <c r="Y21"/>
      <c r="Z21"/>
      <c r="AA21"/>
      <c r="AB21"/>
      <c r="AC21"/>
      <c r="AD21"/>
      <c r="AE21"/>
      <c r="AF21"/>
      <c r="AG21"/>
    </row>
    <row r="22" spans="1:33" x14ac:dyDescent="0.2">
      <c r="A22" s="47" t="s">
        <v>210</v>
      </c>
      <c r="B22" s="30" t="s">
        <v>211</v>
      </c>
      <c r="C22" s="251">
        <f t="shared" si="1"/>
        <v>714</v>
      </c>
      <c r="D22" s="153">
        <v>195</v>
      </c>
      <c r="E22" s="201">
        <v>519</v>
      </c>
      <c r="F22"/>
      <c r="X22"/>
      <c r="Y22"/>
      <c r="Z22"/>
      <c r="AA22"/>
      <c r="AB22"/>
      <c r="AC22"/>
      <c r="AD22"/>
      <c r="AE22"/>
      <c r="AF22"/>
      <c r="AG22"/>
    </row>
    <row r="23" spans="1:33" x14ac:dyDescent="0.2">
      <c r="A23" s="47" t="s">
        <v>212</v>
      </c>
      <c r="B23" s="30" t="s">
        <v>213</v>
      </c>
      <c r="C23" s="251">
        <f t="shared" si="1"/>
        <v>43</v>
      </c>
      <c r="D23" s="153">
        <v>6</v>
      </c>
      <c r="E23" s="201">
        <v>37</v>
      </c>
      <c r="F23"/>
      <c r="X23"/>
      <c r="Y23"/>
      <c r="Z23"/>
      <c r="AA23"/>
      <c r="AB23"/>
      <c r="AC23"/>
      <c r="AD23"/>
      <c r="AE23"/>
      <c r="AF23"/>
      <c r="AG23"/>
    </row>
    <row r="24" spans="1:33" x14ac:dyDescent="0.2">
      <c r="A24" s="47" t="s">
        <v>214</v>
      </c>
      <c r="B24" s="30" t="s">
        <v>215</v>
      </c>
      <c r="C24" s="251">
        <f t="shared" si="1"/>
        <v>128</v>
      </c>
      <c r="D24" s="153">
        <v>14</v>
      </c>
      <c r="E24" s="201">
        <v>114</v>
      </c>
      <c r="F24"/>
      <c r="X24"/>
      <c r="Y24"/>
      <c r="Z24"/>
      <c r="AA24"/>
      <c r="AB24"/>
      <c r="AC24"/>
      <c r="AD24"/>
      <c r="AE24"/>
      <c r="AF24"/>
      <c r="AG24"/>
    </row>
    <row r="25" spans="1:33" x14ac:dyDescent="0.2">
      <c r="A25" s="47"/>
      <c r="B25" s="100" t="s">
        <v>198</v>
      </c>
      <c r="C25" s="251">
        <f t="shared" si="1"/>
        <v>4495</v>
      </c>
      <c r="D25" s="153">
        <v>907</v>
      </c>
      <c r="E25" s="201">
        <v>3588</v>
      </c>
      <c r="F25"/>
      <c r="X25"/>
      <c r="Y25"/>
      <c r="Z25"/>
      <c r="AA25"/>
      <c r="AB25"/>
      <c r="AC25"/>
      <c r="AD25"/>
      <c r="AE25"/>
      <c r="AF25"/>
      <c r="AG25"/>
    </row>
    <row r="26" spans="1:33" x14ac:dyDescent="0.2">
      <c r="A26" s="47"/>
      <c r="B26" s="30"/>
      <c r="C26" s="200"/>
      <c r="D26" s="153"/>
      <c r="E26" s="201"/>
      <c r="F26"/>
      <c r="X26"/>
      <c r="Y26"/>
      <c r="Z26"/>
      <c r="AA26"/>
      <c r="AB26"/>
      <c r="AC26"/>
      <c r="AD26"/>
      <c r="AE26"/>
      <c r="AF26"/>
      <c r="AG26"/>
    </row>
    <row r="27" spans="1:33" x14ac:dyDescent="0.2">
      <c r="A27" s="101" t="s">
        <v>216</v>
      </c>
      <c r="B27" s="152"/>
      <c r="C27" s="235">
        <f>SUM(D27:E27)</f>
        <v>8215</v>
      </c>
      <c r="D27" s="236">
        <v>3192</v>
      </c>
      <c r="E27" s="237">
        <v>5023</v>
      </c>
      <c r="F27"/>
      <c r="X27"/>
      <c r="Y27"/>
      <c r="Z27"/>
      <c r="AA27"/>
      <c r="AB27"/>
      <c r="AC27"/>
      <c r="AD27"/>
      <c r="AE27"/>
      <c r="AF27"/>
      <c r="AG27"/>
    </row>
    <row r="28" spans="1:33" x14ac:dyDescent="0.2">
      <c r="A28" s="47" t="s">
        <v>200</v>
      </c>
      <c r="B28" s="30" t="s">
        <v>194</v>
      </c>
      <c r="C28" s="200"/>
      <c r="D28" s="153"/>
      <c r="E28" s="201"/>
      <c r="F28"/>
      <c r="X28"/>
      <c r="Y28"/>
      <c r="Z28"/>
      <c r="AA28"/>
      <c r="AB28"/>
      <c r="AC28"/>
      <c r="AD28"/>
      <c r="AE28"/>
      <c r="AF28"/>
      <c r="AG28"/>
    </row>
    <row r="29" spans="1:33" x14ac:dyDescent="0.2">
      <c r="A29" s="47" t="s">
        <v>217</v>
      </c>
      <c r="B29" s="30" t="s">
        <v>218</v>
      </c>
      <c r="C29" s="251">
        <f>SUM(D29:E29)</f>
        <v>2335</v>
      </c>
      <c r="D29" s="153">
        <v>1037</v>
      </c>
      <c r="E29" s="201">
        <v>1298</v>
      </c>
      <c r="F29"/>
      <c r="G29" s="102"/>
      <c r="X29"/>
      <c r="Y29"/>
      <c r="Z29"/>
      <c r="AA29"/>
      <c r="AB29"/>
      <c r="AC29"/>
      <c r="AD29"/>
      <c r="AE29"/>
      <c r="AF29"/>
      <c r="AG29"/>
    </row>
    <row r="30" spans="1:33" x14ac:dyDescent="0.2">
      <c r="A30" s="47"/>
      <c r="B30" s="122" t="s">
        <v>198</v>
      </c>
      <c r="C30" s="251">
        <f>SUM(D30:E30)</f>
        <v>4091</v>
      </c>
      <c r="D30" s="153">
        <v>1935</v>
      </c>
      <c r="E30" s="201">
        <v>2156</v>
      </c>
      <c r="F30"/>
      <c r="X30"/>
      <c r="Y30"/>
      <c r="Z30"/>
      <c r="AA30"/>
      <c r="AB30"/>
      <c r="AC30"/>
      <c r="AD30"/>
      <c r="AE30"/>
      <c r="AF30"/>
      <c r="AG30"/>
    </row>
    <row r="31" spans="1:33" x14ac:dyDescent="0.2">
      <c r="A31" s="47"/>
      <c r="B31" s="30"/>
      <c r="C31" s="200"/>
      <c r="D31" s="153"/>
      <c r="E31" s="201"/>
      <c r="F31"/>
      <c r="X31"/>
      <c r="Y31"/>
      <c r="Z31"/>
      <c r="AA31"/>
      <c r="AB31"/>
      <c r="AC31"/>
      <c r="AD31"/>
      <c r="AE31"/>
      <c r="AF31"/>
      <c r="AG31"/>
    </row>
    <row r="32" spans="1:33" x14ac:dyDescent="0.2">
      <c r="A32" s="101" t="s">
        <v>219</v>
      </c>
      <c r="B32" s="152"/>
      <c r="C32" s="235">
        <f>SUM(D32:E32)</f>
        <v>3935</v>
      </c>
      <c r="D32" s="236">
        <v>1944</v>
      </c>
      <c r="E32" s="237">
        <v>1991</v>
      </c>
      <c r="F32"/>
      <c r="X32"/>
      <c r="Y32"/>
      <c r="Z32"/>
      <c r="AA32"/>
      <c r="AB32"/>
      <c r="AC32"/>
      <c r="AD32"/>
      <c r="AE32"/>
      <c r="AF32"/>
      <c r="AG32"/>
    </row>
    <row r="33" spans="1:33" x14ac:dyDescent="0.2">
      <c r="A33" s="47" t="s">
        <v>200</v>
      </c>
      <c r="B33" s="30" t="s">
        <v>194</v>
      </c>
      <c r="C33" s="200"/>
      <c r="D33" s="153"/>
      <c r="E33" s="201"/>
      <c r="F33"/>
      <c r="X33"/>
      <c r="Y33"/>
      <c r="Z33"/>
      <c r="AA33"/>
      <c r="AB33"/>
      <c r="AC33"/>
      <c r="AD33"/>
      <c r="AE33"/>
      <c r="AF33"/>
      <c r="AG33"/>
    </row>
    <row r="34" spans="1:33" x14ac:dyDescent="0.2">
      <c r="A34" s="47" t="s">
        <v>220</v>
      </c>
      <c r="B34" s="30" t="s">
        <v>221</v>
      </c>
      <c r="C34" s="251">
        <f>SUM(D34:E34)</f>
        <v>100</v>
      </c>
      <c r="D34" s="153">
        <v>17</v>
      </c>
      <c r="E34" s="201">
        <v>83</v>
      </c>
      <c r="F34"/>
      <c r="G34" s="102"/>
      <c r="X34"/>
      <c r="Y34"/>
      <c r="Z34"/>
      <c r="AA34"/>
      <c r="AB34"/>
      <c r="AC34"/>
      <c r="AD34"/>
      <c r="AE34"/>
      <c r="AF34"/>
      <c r="AG34"/>
    </row>
    <row r="35" spans="1:33" x14ac:dyDescent="0.2">
      <c r="A35" s="47" t="s">
        <v>222</v>
      </c>
      <c r="B35" s="30" t="s">
        <v>223</v>
      </c>
      <c r="C35" s="251">
        <f t="shared" ref="C35:C36" si="2">SUM(D35:E35)</f>
        <v>1653</v>
      </c>
      <c r="D35" s="153">
        <v>816</v>
      </c>
      <c r="E35" s="201">
        <v>837</v>
      </c>
      <c r="F35"/>
      <c r="X35"/>
      <c r="Y35"/>
      <c r="Z35"/>
      <c r="AA35"/>
      <c r="AB35"/>
      <c r="AC35"/>
      <c r="AD35"/>
      <c r="AE35"/>
      <c r="AF35"/>
      <c r="AG35"/>
    </row>
    <row r="36" spans="1:33" ht="15" x14ac:dyDescent="0.25">
      <c r="A36" s="47"/>
      <c r="B36" s="100" t="s">
        <v>198</v>
      </c>
      <c r="C36" s="251">
        <f t="shared" si="2"/>
        <v>1980</v>
      </c>
      <c r="D36" s="263">
        <v>1071</v>
      </c>
      <c r="E36" s="263">
        <v>909</v>
      </c>
      <c r="F36"/>
      <c r="G36" s="102"/>
      <c r="X36"/>
      <c r="Y36"/>
      <c r="Z36"/>
      <c r="AA36"/>
      <c r="AB36"/>
      <c r="AC36"/>
      <c r="AD36"/>
      <c r="AE36"/>
      <c r="AF36"/>
      <c r="AG36"/>
    </row>
    <row r="37" spans="1:33" x14ac:dyDescent="0.2">
      <c r="A37" s="47"/>
      <c r="B37" s="30"/>
      <c r="C37" s="200"/>
      <c r="D37" s="153"/>
      <c r="E37" s="201"/>
      <c r="F37"/>
      <c r="X37"/>
      <c r="Y37"/>
      <c r="Z37"/>
      <c r="AA37"/>
      <c r="AB37"/>
      <c r="AC37"/>
      <c r="AD37"/>
      <c r="AE37"/>
      <c r="AF37"/>
      <c r="AG37"/>
    </row>
    <row r="38" spans="1:33" x14ac:dyDescent="0.2">
      <c r="A38" s="101" t="s">
        <v>224</v>
      </c>
      <c r="B38" s="152"/>
      <c r="C38" s="235">
        <f>SUM(D38:E38)</f>
        <v>7898</v>
      </c>
      <c r="D38" s="236">
        <v>1260</v>
      </c>
      <c r="E38" s="237">
        <v>6638</v>
      </c>
      <c r="F38"/>
      <c r="X38"/>
      <c r="Y38"/>
      <c r="Z38"/>
      <c r="AA38"/>
      <c r="AB38"/>
      <c r="AC38"/>
      <c r="AD38"/>
      <c r="AE38"/>
      <c r="AF38"/>
      <c r="AG38"/>
    </row>
    <row r="39" spans="1:33" x14ac:dyDescent="0.2">
      <c r="A39" s="47" t="s">
        <v>200</v>
      </c>
      <c r="B39" s="30" t="s">
        <v>194</v>
      </c>
      <c r="C39" s="200"/>
      <c r="D39" s="153"/>
      <c r="E39" s="201"/>
      <c r="F39"/>
      <c r="X39"/>
      <c r="Y39"/>
      <c r="Z39"/>
      <c r="AA39"/>
      <c r="AB39"/>
      <c r="AC39"/>
      <c r="AD39"/>
      <c r="AE39"/>
      <c r="AF39"/>
      <c r="AG39"/>
    </row>
    <row r="40" spans="1:33" ht="12.75" customHeight="1" x14ac:dyDescent="0.2">
      <c r="A40" s="47" t="s">
        <v>225</v>
      </c>
      <c r="B40" s="30" t="s">
        <v>226</v>
      </c>
      <c r="C40" s="251">
        <f>SUM(D40:E40)</f>
        <v>74</v>
      </c>
      <c r="D40" s="153">
        <v>19</v>
      </c>
      <c r="E40" s="201">
        <v>55</v>
      </c>
      <c r="F40"/>
      <c r="X40"/>
      <c r="Y40"/>
      <c r="Z40"/>
      <c r="AA40"/>
      <c r="AB40"/>
      <c r="AC40"/>
      <c r="AD40"/>
      <c r="AE40"/>
      <c r="AF40"/>
      <c r="AG40"/>
    </row>
    <row r="41" spans="1:33" ht="14.25" x14ac:dyDescent="0.2">
      <c r="A41" s="47" t="s">
        <v>227</v>
      </c>
      <c r="B41" s="100" t="s">
        <v>228</v>
      </c>
      <c r="C41" s="251">
        <f t="shared" ref="C41:C45" si="3">SUM(D41:E41)</f>
        <v>4043</v>
      </c>
      <c r="D41" s="153">
        <v>778</v>
      </c>
      <c r="E41" s="201">
        <v>3265</v>
      </c>
      <c r="F41"/>
      <c r="X41"/>
      <c r="Y41"/>
      <c r="Z41"/>
      <c r="AA41"/>
      <c r="AB41"/>
      <c r="AC41"/>
      <c r="AD41"/>
      <c r="AE41"/>
      <c r="AF41"/>
      <c r="AG41"/>
    </row>
    <row r="42" spans="1:33" ht="14.25" x14ac:dyDescent="0.2">
      <c r="A42" s="47" t="s">
        <v>229</v>
      </c>
      <c r="B42" s="100" t="s">
        <v>230</v>
      </c>
      <c r="C42" s="251">
        <f t="shared" si="3"/>
        <v>154</v>
      </c>
      <c r="D42" s="153">
        <v>30</v>
      </c>
      <c r="E42" s="201">
        <v>124</v>
      </c>
      <c r="F42"/>
      <c r="X42"/>
      <c r="Y42"/>
      <c r="Z42"/>
      <c r="AA42"/>
      <c r="AB42"/>
      <c r="AC42"/>
      <c r="AD42"/>
      <c r="AE42"/>
      <c r="AF42"/>
      <c r="AG42"/>
    </row>
    <row r="43" spans="1:33" x14ac:dyDescent="0.2">
      <c r="A43" s="47" t="s">
        <v>208</v>
      </c>
      <c r="B43" s="30" t="s">
        <v>209</v>
      </c>
      <c r="C43" s="251">
        <f t="shared" si="3"/>
        <v>174</v>
      </c>
      <c r="D43" s="153">
        <v>11</v>
      </c>
      <c r="E43" s="201">
        <v>163</v>
      </c>
      <c r="F43"/>
      <c r="X43"/>
      <c r="Y43"/>
      <c r="Z43"/>
      <c r="AA43"/>
      <c r="AB43"/>
      <c r="AC43"/>
      <c r="AD43"/>
      <c r="AE43"/>
      <c r="AF43"/>
      <c r="AG43"/>
    </row>
    <row r="44" spans="1:33" x14ac:dyDescent="0.2">
      <c r="A44" s="47" t="s">
        <v>231</v>
      </c>
      <c r="B44" s="30" t="s">
        <v>232</v>
      </c>
      <c r="C44" s="251">
        <f t="shared" si="3"/>
        <v>71</v>
      </c>
      <c r="D44" s="153">
        <v>4</v>
      </c>
      <c r="E44" s="201">
        <v>67</v>
      </c>
      <c r="F44"/>
      <c r="X44"/>
      <c r="Y44"/>
      <c r="Z44"/>
      <c r="AA44"/>
      <c r="AB44"/>
      <c r="AC44"/>
      <c r="AD44"/>
      <c r="AE44"/>
      <c r="AF44"/>
      <c r="AG44"/>
    </row>
    <row r="45" spans="1:33" x14ac:dyDescent="0.2">
      <c r="A45" s="47"/>
      <c r="B45" s="100" t="s">
        <v>198</v>
      </c>
      <c r="C45" s="251">
        <f t="shared" si="3"/>
        <v>2860</v>
      </c>
      <c r="D45" s="153">
        <v>358</v>
      </c>
      <c r="E45" s="201">
        <v>2502</v>
      </c>
      <c r="F45"/>
      <c r="G45" s="102"/>
      <c r="X45"/>
      <c r="Y45"/>
      <c r="Z45"/>
      <c r="AA45"/>
      <c r="AB45"/>
      <c r="AC45"/>
      <c r="AD45"/>
      <c r="AE45"/>
      <c r="AF45"/>
      <c r="AG45"/>
    </row>
    <row r="46" spans="1:33" x14ac:dyDescent="0.2">
      <c r="A46" s="47"/>
      <c r="B46" s="30"/>
      <c r="C46" s="200"/>
      <c r="D46" s="153"/>
      <c r="E46" s="201"/>
      <c r="F46"/>
      <c r="X46"/>
      <c r="Y46"/>
      <c r="Z46"/>
      <c r="AA46"/>
      <c r="AB46"/>
      <c r="AC46"/>
      <c r="AD46"/>
      <c r="AE46"/>
      <c r="AF46"/>
      <c r="AG46"/>
    </row>
    <row r="47" spans="1:33" x14ac:dyDescent="0.2">
      <c r="A47" s="101" t="s">
        <v>233</v>
      </c>
      <c r="B47" s="152"/>
      <c r="C47" s="235">
        <f>SUM(D47:E47)</f>
        <v>748</v>
      </c>
      <c r="D47" s="236">
        <v>405</v>
      </c>
      <c r="E47" s="237">
        <v>343</v>
      </c>
      <c r="F47"/>
      <c r="X47"/>
      <c r="Y47"/>
      <c r="Z47"/>
      <c r="AA47"/>
      <c r="AB47"/>
      <c r="AC47"/>
      <c r="AD47"/>
      <c r="AE47"/>
      <c r="AF47"/>
      <c r="AG47"/>
    </row>
    <row r="48" spans="1:33" x14ac:dyDescent="0.2">
      <c r="A48" s="47"/>
      <c r="B48" s="30" t="s">
        <v>194</v>
      </c>
      <c r="C48" s="200"/>
      <c r="D48" s="153"/>
      <c r="E48" s="201"/>
      <c r="F48"/>
      <c r="X48"/>
      <c r="Y48"/>
      <c r="Z48"/>
      <c r="AA48"/>
      <c r="AB48"/>
      <c r="AC48"/>
      <c r="AD48"/>
      <c r="AE48"/>
      <c r="AF48"/>
      <c r="AG48"/>
    </row>
    <row r="49" spans="1:33" x14ac:dyDescent="0.2">
      <c r="A49" s="47"/>
      <c r="B49" s="30" t="s">
        <v>234</v>
      </c>
      <c r="C49" s="251">
        <f>SUM(D49:E49)</f>
        <v>244</v>
      </c>
      <c r="D49" s="153">
        <v>108</v>
      </c>
      <c r="E49" s="201">
        <v>136</v>
      </c>
      <c r="F49"/>
      <c r="X49"/>
      <c r="Y49"/>
      <c r="Z49"/>
      <c r="AA49"/>
      <c r="AB49"/>
      <c r="AC49"/>
      <c r="AD49"/>
      <c r="AE49"/>
      <c r="AF49"/>
      <c r="AG49"/>
    </row>
    <row r="50" spans="1:33" ht="14.25" x14ac:dyDescent="0.2">
      <c r="A50" s="47"/>
      <c r="B50" s="100" t="s">
        <v>235</v>
      </c>
      <c r="C50" s="251">
        <f t="shared" ref="C50:C52" si="4">SUM(D50:E50)</f>
        <v>222</v>
      </c>
      <c r="D50" s="153">
        <v>100</v>
      </c>
      <c r="E50" s="201">
        <v>122</v>
      </c>
      <c r="F50"/>
      <c r="X50"/>
      <c r="Y50"/>
      <c r="Z50"/>
      <c r="AA50"/>
      <c r="AB50"/>
      <c r="AC50"/>
      <c r="AD50"/>
      <c r="AE50"/>
      <c r="AF50"/>
      <c r="AG50"/>
    </row>
    <row r="51" spans="1:33" x14ac:dyDescent="0.2">
      <c r="A51" s="47"/>
      <c r="B51" s="30" t="s">
        <v>236</v>
      </c>
      <c r="C51" s="251">
        <f t="shared" si="4"/>
        <v>20</v>
      </c>
      <c r="D51" s="153">
        <v>15</v>
      </c>
      <c r="E51" s="203">
        <v>5</v>
      </c>
      <c r="F51"/>
      <c r="X51"/>
      <c r="Y51"/>
      <c r="Z51"/>
      <c r="AA51"/>
      <c r="AB51"/>
      <c r="AC51"/>
      <c r="AD51"/>
      <c r="AE51"/>
      <c r="AF51"/>
      <c r="AG51"/>
    </row>
    <row r="52" spans="1:33" x14ac:dyDescent="0.2">
      <c r="A52" s="47"/>
      <c r="B52" s="100" t="s">
        <v>198</v>
      </c>
      <c r="C52" s="251">
        <f t="shared" si="4"/>
        <v>223</v>
      </c>
      <c r="D52" s="153">
        <v>164</v>
      </c>
      <c r="E52" s="201">
        <v>59</v>
      </c>
      <c r="F52"/>
      <c r="G52" s="102"/>
      <c r="X52"/>
      <c r="Y52"/>
      <c r="Z52"/>
      <c r="AA52"/>
      <c r="AB52"/>
      <c r="AC52"/>
      <c r="AD52"/>
      <c r="AE52"/>
      <c r="AF52"/>
      <c r="AG52"/>
    </row>
    <row r="53" spans="1:33" x14ac:dyDescent="0.2">
      <c r="A53" s="47"/>
      <c r="B53" s="30"/>
      <c r="C53" s="200"/>
      <c r="D53" s="153"/>
      <c r="E53" s="201"/>
      <c r="F53"/>
      <c r="X53"/>
      <c r="Y53"/>
      <c r="Z53"/>
      <c r="AA53"/>
      <c r="AB53"/>
      <c r="AC53"/>
      <c r="AD53"/>
      <c r="AE53"/>
      <c r="AF53"/>
      <c r="AG53"/>
    </row>
    <row r="54" spans="1:33" x14ac:dyDescent="0.2">
      <c r="A54" s="101" t="s">
        <v>237</v>
      </c>
      <c r="B54" s="152"/>
      <c r="C54" s="235">
        <f>SUM(D54:E54)</f>
        <v>6329</v>
      </c>
      <c r="D54" s="236">
        <v>169</v>
      </c>
      <c r="E54" s="237">
        <v>6160</v>
      </c>
      <c r="F54" s="138"/>
      <c r="X54"/>
      <c r="Y54"/>
      <c r="Z54"/>
      <c r="AA54"/>
      <c r="AB54"/>
      <c r="AC54"/>
      <c r="AD54"/>
      <c r="AE54"/>
      <c r="AF54"/>
      <c r="AG54"/>
    </row>
    <row r="55" spans="1:33" x14ac:dyDescent="0.2">
      <c r="A55" s="44" t="s">
        <v>30</v>
      </c>
      <c r="B55" s="31"/>
      <c r="C55" s="381">
        <f>SUM(C8,C15,C27,C32,C38,C47,C54)</f>
        <v>40050</v>
      </c>
      <c r="D55" s="381">
        <f t="shared" ref="D55:E55" si="5">SUM(D8,D15,D27,D32,D38,D47,D54)</f>
        <v>9270</v>
      </c>
      <c r="E55" s="204">
        <f t="shared" si="5"/>
        <v>30780</v>
      </c>
      <c r="F55" s="9"/>
      <c r="X55"/>
      <c r="Y55"/>
      <c r="Z55"/>
      <c r="AA55"/>
      <c r="AB55"/>
      <c r="AC55"/>
      <c r="AD55"/>
      <c r="AE55"/>
      <c r="AF55"/>
      <c r="AG55"/>
    </row>
    <row r="56" spans="1:33" x14ac:dyDescent="0.2">
      <c r="A56" s="44"/>
      <c r="B56" s="44"/>
      <c r="C56" s="63"/>
      <c r="D56" s="63"/>
      <c r="E56" s="63"/>
      <c r="F56" s="9"/>
      <c r="X56"/>
      <c r="Y56"/>
      <c r="Z56"/>
      <c r="AA56"/>
      <c r="AB56"/>
      <c r="AC56"/>
      <c r="AD56"/>
      <c r="AE56"/>
      <c r="AF56"/>
      <c r="AG56"/>
    </row>
    <row r="57" spans="1:33" ht="12.75" customHeight="1" x14ac:dyDescent="0.2">
      <c r="A57" s="17" t="s">
        <v>238</v>
      </c>
      <c r="B57" s="9"/>
      <c r="D57" s="42"/>
      <c r="F57" s="9"/>
      <c r="X57"/>
      <c r="Y57"/>
      <c r="Z57"/>
      <c r="AA57"/>
      <c r="AB57"/>
      <c r="AC57"/>
      <c r="AD57"/>
      <c r="AE57"/>
      <c r="AF57"/>
      <c r="AG57"/>
    </row>
    <row r="58" spans="1:33" s="18" customFormat="1" x14ac:dyDescent="0.2">
      <c r="A58" s="209" t="s">
        <v>187</v>
      </c>
      <c r="B58" s="209"/>
      <c r="C58" s="17"/>
      <c r="D58" s="17"/>
      <c r="E58" s="17"/>
      <c r="F58" s="17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:33" x14ac:dyDescent="0.2">
      <c r="X59"/>
      <c r="Y59"/>
      <c r="Z59"/>
      <c r="AA59"/>
      <c r="AB59"/>
      <c r="AC59"/>
      <c r="AD59"/>
      <c r="AE59"/>
      <c r="AF59"/>
      <c r="AG59"/>
    </row>
    <row r="60" spans="1:33" x14ac:dyDescent="0.2">
      <c r="A60" s="151" t="s">
        <v>45</v>
      </c>
      <c r="B60" s="43"/>
      <c r="X60"/>
      <c r="Y60"/>
      <c r="Z60"/>
      <c r="AA60"/>
      <c r="AB60"/>
      <c r="AC60"/>
      <c r="AD60"/>
      <c r="AE60"/>
      <c r="AF60"/>
      <c r="AG60"/>
    </row>
    <row r="61" spans="1:33" x14ac:dyDescent="0.2">
      <c r="X61"/>
      <c r="Y61"/>
      <c r="Z61"/>
      <c r="AA61"/>
      <c r="AB61"/>
      <c r="AC61"/>
      <c r="AD61"/>
      <c r="AE61"/>
      <c r="AF61"/>
      <c r="AG61"/>
    </row>
    <row r="62" spans="1:33" x14ac:dyDescent="0.2">
      <c r="A62" s="109" t="s">
        <v>102</v>
      </c>
      <c r="X62"/>
      <c r="Y62"/>
      <c r="Z62"/>
      <c r="AA62"/>
      <c r="AB62"/>
      <c r="AC62"/>
      <c r="AD62"/>
      <c r="AE62"/>
      <c r="AF62"/>
      <c r="AG62"/>
    </row>
    <row r="63" spans="1:33" x14ac:dyDescent="0.2">
      <c r="X63"/>
      <c r="Y63"/>
      <c r="Z63"/>
      <c r="AA63"/>
      <c r="AB63"/>
      <c r="AC63"/>
      <c r="AD63"/>
      <c r="AE63"/>
      <c r="AF63"/>
      <c r="AG63"/>
    </row>
    <row r="64" spans="1:33" x14ac:dyDescent="0.2">
      <c r="X64"/>
      <c r="Y64"/>
      <c r="Z64"/>
      <c r="AA64"/>
      <c r="AB64"/>
      <c r="AC64"/>
      <c r="AD64"/>
      <c r="AE64"/>
      <c r="AF64"/>
      <c r="AG64"/>
    </row>
    <row r="65" spans="24:33" x14ac:dyDescent="0.2">
      <c r="X65"/>
      <c r="Y65"/>
      <c r="Z65"/>
      <c r="AA65"/>
      <c r="AB65"/>
      <c r="AC65"/>
      <c r="AD65"/>
      <c r="AE65"/>
      <c r="AF65"/>
      <c r="AG65"/>
    </row>
    <row r="66" spans="24:33" x14ac:dyDescent="0.2">
      <c r="X66"/>
      <c r="Y66"/>
      <c r="Z66"/>
      <c r="AA66"/>
      <c r="AB66"/>
      <c r="AC66"/>
      <c r="AD66"/>
      <c r="AE66"/>
      <c r="AF66"/>
      <c r="AG66"/>
    </row>
    <row r="67" spans="24:33" x14ac:dyDescent="0.2">
      <c r="X67"/>
      <c r="Y67"/>
      <c r="Z67"/>
      <c r="AA67"/>
      <c r="AB67"/>
      <c r="AC67"/>
      <c r="AD67"/>
      <c r="AE67"/>
      <c r="AF67"/>
      <c r="AG67"/>
    </row>
    <row r="68" spans="24:33" x14ac:dyDescent="0.2">
      <c r="X68"/>
      <c r="Y68"/>
      <c r="Z68"/>
      <c r="AA68"/>
      <c r="AB68"/>
      <c r="AC68"/>
      <c r="AD68"/>
      <c r="AE68"/>
      <c r="AF68"/>
      <c r="AG68"/>
    </row>
    <row r="69" spans="24:33" x14ac:dyDescent="0.2">
      <c r="X69"/>
      <c r="Y69"/>
      <c r="Z69"/>
      <c r="AA69"/>
      <c r="AB69"/>
      <c r="AC69"/>
      <c r="AD69"/>
      <c r="AE69"/>
      <c r="AF69"/>
      <c r="AG69"/>
    </row>
    <row r="70" spans="24:33" x14ac:dyDescent="0.2">
      <c r="X70"/>
      <c r="Y70"/>
      <c r="Z70"/>
      <c r="AA70"/>
      <c r="AB70"/>
      <c r="AC70"/>
      <c r="AD70"/>
      <c r="AE70"/>
      <c r="AF70"/>
      <c r="AG70"/>
    </row>
    <row r="71" spans="24:33" x14ac:dyDescent="0.2">
      <c r="X71"/>
      <c r="Y71"/>
      <c r="Z71"/>
      <c r="AA71"/>
      <c r="AB71"/>
      <c r="AC71"/>
      <c r="AD71"/>
      <c r="AE71"/>
      <c r="AF71"/>
      <c r="AG71"/>
    </row>
    <row r="72" spans="24:33" x14ac:dyDescent="0.2">
      <c r="X72"/>
      <c r="Y72"/>
      <c r="Z72"/>
      <c r="AA72"/>
      <c r="AB72"/>
      <c r="AC72"/>
      <c r="AD72"/>
      <c r="AE72"/>
      <c r="AF72"/>
      <c r="AG72"/>
    </row>
    <row r="73" spans="24:33" x14ac:dyDescent="0.2">
      <c r="X73"/>
      <c r="Y73"/>
      <c r="Z73"/>
      <c r="AA73"/>
      <c r="AB73"/>
      <c r="AC73"/>
      <c r="AD73"/>
      <c r="AE73"/>
      <c r="AF73"/>
      <c r="AG73"/>
    </row>
    <row r="74" spans="24:33" x14ac:dyDescent="0.2">
      <c r="X74"/>
      <c r="Y74"/>
      <c r="Z74"/>
      <c r="AA74"/>
      <c r="AB74"/>
      <c r="AC74"/>
      <c r="AD74"/>
      <c r="AE74"/>
      <c r="AF74"/>
      <c r="AG74"/>
    </row>
    <row r="75" spans="24:33" x14ac:dyDescent="0.2">
      <c r="X75"/>
      <c r="Y75"/>
      <c r="Z75"/>
      <c r="AA75"/>
      <c r="AB75"/>
      <c r="AC75"/>
      <c r="AD75"/>
      <c r="AE75"/>
      <c r="AF75"/>
      <c r="AG75"/>
    </row>
    <row r="76" spans="24:33" x14ac:dyDescent="0.2">
      <c r="X76"/>
      <c r="Y76"/>
      <c r="Z76"/>
      <c r="AA76"/>
      <c r="AB76"/>
      <c r="AC76"/>
      <c r="AD76"/>
      <c r="AE76"/>
      <c r="AF76"/>
      <c r="AG76"/>
    </row>
    <row r="77" spans="24:33" x14ac:dyDescent="0.2">
      <c r="X77"/>
      <c r="Y77"/>
      <c r="Z77"/>
      <c r="AA77"/>
      <c r="AB77"/>
      <c r="AC77"/>
      <c r="AD77"/>
      <c r="AE77"/>
      <c r="AF77"/>
      <c r="AG77"/>
    </row>
    <row r="78" spans="24:33" x14ac:dyDescent="0.2">
      <c r="X78"/>
      <c r="Y78"/>
      <c r="Z78"/>
      <c r="AA78"/>
      <c r="AB78"/>
      <c r="AC78"/>
      <c r="AD78"/>
      <c r="AE78"/>
      <c r="AF78"/>
      <c r="AG78"/>
    </row>
    <row r="79" spans="24:33" x14ac:dyDescent="0.2">
      <c r="X79"/>
      <c r="Y79"/>
      <c r="Z79"/>
      <c r="AA79"/>
      <c r="AB79"/>
      <c r="AC79"/>
      <c r="AD79"/>
      <c r="AE79"/>
      <c r="AF79"/>
      <c r="AG79"/>
    </row>
    <row r="80" spans="24:33" x14ac:dyDescent="0.2">
      <c r="X80"/>
      <c r="Y80"/>
      <c r="Z80"/>
      <c r="AA80"/>
      <c r="AB80"/>
      <c r="AC80"/>
      <c r="AD80"/>
      <c r="AE80"/>
      <c r="AF80"/>
      <c r="AG80"/>
    </row>
    <row r="81" spans="24:33" x14ac:dyDescent="0.2">
      <c r="X81"/>
      <c r="Y81"/>
      <c r="Z81"/>
      <c r="AA81"/>
      <c r="AB81"/>
      <c r="AC81"/>
      <c r="AD81"/>
      <c r="AE81"/>
      <c r="AF81"/>
      <c r="AG81"/>
    </row>
    <row r="82" spans="24:33" x14ac:dyDescent="0.2">
      <c r="X82"/>
      <c r="Y82"/>
      <c r="Z82"/>
      <c r="AA82"/>
      <c r="AB82"/>
      <c r="AC82"/>
      <c r="AD82"/>
      <c r="AE82"/>
      <c r="AF82"/>
      <c r="AG82"/>
    </row>
    <row r="83" spans="24:33" x14ac:dyDescent="0.2">
      <c r="X83"/>
      <c r="Y83"/>
      <c r="Z83"/>
      <c r="AA83"/>
      <c r="AB83"/>
      <c r="AC83"/>
      <c r="AD83"/>
      <c r="AE83"/>
      <c r="AF83"/>
      <c r="AG83"/>
    </row>
    <row r="84" spans="24:33" x14ac:dyDescent="0.2">
      <c r="X84"/>
      <c r="Y84"/>
      <c r="Z84"/>
      <c r="AA84"/>
      <c r="AB84"/>
      <c r="AC84"/>
      <c r="AD84"/>
      <c r="AE84"/>
      <c r="AF84"/>
      <c r="AG84"/>
    </row>
    <row r="85" spans="24:33" x14ac:dyDescent="0.2">
      <c r="X85"/>
      <c r="Y85"/>
      <c r="Z85"/>
      <c r="AA85"/>
      <c r="AB85"/>
      <c r="AC85"/>
      <c r="AD85"/>
      <c r="AE85"/>
      <c r="AF85"/>
      <c r="AG85"/>
    </row>
    <row r="86" spans="24:33" x14ac:dyDescent="0.2">
      <c r="X86"/>
      <c r="Y86"/>
      <c r="Z86"/>
      <c r="AA86"/>
      <c r="AB86"/>
      <c r="AC86"/>
      <c r="AD86"/>
      <c r="AE86"/>
      <c r="AF86"/>
      <c r="AG86"/>
    </row>
    <row r="87" spans="24:33" x14ac:dyDescent="0.2">
      <c r="X87"/>
      <c r="Y87"/>
      <c r="Z87"/>
      <c r="AA87"/>
      <c r="AB87"/>
      <c r="AC87"/>
      <c r="AD87"/>
      <c r="AE87"/>
      <c r="AF87"/>
      <c r="AG87"/>
    </row>
    <row r="88" spans="24:33" x14ac:dyDescent="0.2">
      <c r="X88"/>
      <c r="Y88"/>
      <c r="Z88"/>
      <c r="AA88"/>
      <c r="AB88"/>
      <c r="AC88"/>
      <c r="AD88"/>
      <c r="AE88"/>
      <c r="AF88"/>
      <c r="AG88"/>
    </row>
    <row r="89" spans="24:33" x14ac:dyDescent="0.2">
      <c r="X89"/>
      <c r="Y89"/>
      <c r="Z89"/>
      <c r="AA89"/>
      <c r="AB89"/>
      <c r="AC89"/>
      <c r="AD89"/>
      <c r="AE89"/>
      <c r="AF89"/>
      <c r="AG89"/>
    </row>
    <row r="90" spans="24:33" x14ac:dyDescent="0.2">
      <c r="X90"/>
      <c r="Y90"/>
      <c r="Z90"/>
      <c r="AA90"/>
      <c r="AB90"/>
      <c r="AC90"/>
      <c r="AD90"/>
      <c r="AE90"/>
      <c r="AF90"/>
      <c r="AG90"/>
    </row>
    <row r="91" spans="24:33" x14ac:dyDescent="0.2">
      <c r="X91"/>
      <c r="Y91"/>
      <c r="Z91"/>
      <c r="AA91"/>
      <c r="AB91"/>
      <c r="AC91"/>
      <c r="AD91"/>
      <c r="AE91"/>
      <c r="AF91"/>
      <c r="AG91"/>
    </row>
    <row r="92" spans="24:33" x14ac:dyDescent="0.2">
      <c r="X92"/>
      <c r="Y92"/>
      <c r="Z92"/>
      <c r="AA92"/>
      <c r="AB92"/>
      <c r="AC92"/>
      <c r="AD92"/>
      <c r="AE92"/>
      <c r="AF92"/>
      <c r="AG92"/>
    </row>
    <row r="93" spans="24:33" x14ac:dyDescent="0.2">
      <c r="X93"/>
      <c r="Y93"/>
      <c r="Z93"/>
      <c r="AA93"/>
      <c r="AB93"/>
      <c r="AC93"/>
      <c r="AD93"/>
      <c r="AE93"/>
      <c r="AF93"/>
      <c r="AG93"/>
    </row>
    <row r="94" spans="24:33" x14ac:dyDescent="0.2">
      <c r="X94"/>
      <c r="Y94"/>
      <c r="Z94"/>
      <c r="AA94"/>
      <c r="AB94"/>
      <c r="AC94"/>
      <c r="AD94"/>
      <c r="AE94"/>
      <c r="AF94"/>
      <c r="AG94"/>
    </row>
    <row r="95" spans="24:33" x14ac:dyDescent="0.2">
      <c r="X95"/>
      <c r="Y95"/>
      <c r="Z95"/>
      <c r="AA95"/>
      <c r="AB95"/>
      <c r="AC95"/>
      <c r="AD95"/>
      <c r="AE95"/>
      <c r="AF95"/>
      <c r="AG95"/>
    </row>
    <row r="96" spans="24:33" x14ac:dyDescent="0.2">
      <c r="X96"/>
      <c r="Y96"/>
      <c r="Z96"/>
      <c r="AA96"/>
      <c r="AB96"/>
      <c r="AC96"/>
      <c r="AD96"/>
      <c r="AE96"/>
      <c r="AF96"/>
      <c r="AG96"/>
    </row>
    <row r="97" spans="24:33" x14ac:dyDescent="0.2">
      <c r="X97"/>
      <c r="Y97"/>
      <c r="Z97"/>
      <c r="AA97"/>
      <c r="AB97"/>
      <c r="AC97"/>
      <c r="AD97"/>
      <c r="AE97"/>
      <c r="AF97"/>
      <c r="AG97"/>
    </row>
    <row r="98" spans="24:33" x14ac:dyDescent="0.2">
      <c r="X98"/>
      <c r="Y98"/>
      <c r="Z98"/>
      <c r="AA98"/>
      <c r="AB98"/>
      <c r="AC98"/>
      <c r="AD98"/>
      <c r="AE98"/>
      <c r="AF98"/>
      <c r="AG98"/>
    </row>
    <row r="99" spans="24:33" x14ac:dyDescent="0.2">
      <c r="X99"/>
      <c r="Y99"/>
      <c r="Z99"/>
      <c r="AA99"/>
      <c r="AB99"/>
      <c r="AC99"/>
      <c r="AD99"/>
      <c r="AE99"/>
      <c r="AF99"/>
      <c r="AG99"/>
    </row>
    <row r="100" spans="24:33" x14ac:dyDescent="0.2">
      <c r="X100"/>
      <c r="Y100"/>
      <c r="Z100"/>
      <c r="AA100"/>
      <c r="AB100"/>
      <c r="AC100"/>
      <c r="AD100"/>
      <c r="AE100"/>
      <c r="AF100"/>
      <c r="AG100"/>
    </row>
    <row r="101" spans="24:33" x14ac:dyDescent="0.2">
      <c r="X101"/>
      <c r="Y101"/>
      <c r="Z101"/>
      <c r="AA101"/>
      <c r="AB101"/>
      <c r="AC101"/>
      <c r="AD101"/>
      <c r="AE101"/>
      <c r="AF101"/>
      <c r="AG101"/>
    </row>
    <row r="102" spans="24:33" x14ac:dyDescent="0.2">
      <c r="X102"/>
      <c r="Y102"/>
      <c r="Z102"/>
      <c r="AA102"/>
      <c r="AB102"/>
      <c r="AC102"/>
      <c r="AD102"/>
      <c r="AE102"/>
      <c r="AF102"/>
      <c r="AG102"/>
    </row>
    <row r="103" spans="24:33" x14ac:dyDescent="0.2">
      <c r="X103"/>
      <c r="Y103"/>
      <c r="Z103"/>
      <c r="AA103"/>
      <c r="AB103"/>
      <c r="AC103"/>
      <c r="AD103"/>
      <c r="AE103"/>
      <c r="AF103"/>
      <c r="AG103"/>
    </row>
    <row r="104" spans="24:33" x14ac:dyDescent="0.2">
      <c r="X104"/>
      <c r="Y104"/>
      <c r="Z104"/>
      <c r="AA104"/>
      <c r="AB104"/>
      <c r="AC104"/>
      <c r="AD104"/>
      <c r="AE104"/>
      <c r="AF104"/>
      <c r="AG104"/>
    </row>
    <row r="105" spans="24:33" x14ac:dyDescent="0.2">
      <c r="X105"/>
      <c r="Y105"/>
      <c r="Z105"/>
      <c r="AA105"/>
      <c r="AB105"/>
      <c r="AC105"/>
      <c r="AD105"/>
      <c r="AE105"/>
      <c r="AF105"/>
      <c r="AG105"/>
    </row>
    <row r="106" spans="24:33" x14ac:dyDescent="0.2">
      <c r="X106"/>
      <c r="Y106"/>
      <c r="Z106"/>
      <c r="AA106"/>
      <c r="AB106"/>
      <c r="AC106"/>
      <c r="AD106"/>
      <c r="AE106"/>
      <c r="AF106"/>
      <c r="AG106"/>
    </row>
    <row r="107" spans="24:33" x14ac:dyDescent="0.2">
      <c r="X107"/>
      <c r="Y107"/>
      <c r="Z107"/>
      <c r="AA107"/>
      <c r="AB107"/>
      <c r="AC107"/>
      <c r="AD107"/>
      <c r="AE107"/>
      <c r="AF107"/>
      <c r="AG107"/>
    </row>
    <row r="108" spans="24:33" x14ac:dyDescent="0.2">
      <c r="X108"/>
      <c r="Y108"/>
      <c r="Z108"/>
      <c r="AA108"/>
      <c r="AB108"/>
      <c r="AC108"/>
      <c r="AD108"/>
      <c r="AE108"/>
      <c r="AF108"/>
      <c r="AG108"/>
    </row>
    <row r="109" spans="24:33" x14ac:dyDescent="0.2">
      <c r="X109"/>
      <c r="Y109"/>
      <c r="Z109"/>
      <c r="AA109"/>
      <c r="AB109"/>
      <c r="AC109"/>
      <c r="AD109"/>
      <c r="AE109"/>
      <c r="AF109"/>
      <c r="AG109"/>
    </row>
    <row r="110" spans="24:33" x14ac:dyDescent="0.2">
      <c r="X110"/>
      <c r="Y110"/>
      <c r="Z110"/>
      <c r="AA110"/>
      <c r="AB110"/>
      <c r="AC110"/>
      <c r="AD110"/>
      <c r="AE110"/>
      <c r="AF110"/>
      <c r="AG110"/>
    </row>
    <row r="111" spans="24:33" x14ac:dyDescent="0.2">
      <c r="X111"/>
      <c r="Y111"/>
      <c r="Z111"/>
      <c r="AA111"/>
      <c r="AB111"/>
      <c r="AC111"/>
      <c r="AD111"/>
      <c r="AE111"/>
      <c r="AF111"/>
      <c r="AG111"/>
    </row>
    <row r="112" spans="24:33" x14ac:dyDescent="0.2">
      <c r="X112"/>
      <c r="Y112"/>
      <c r="Z112"/>
      <c r="AA112"/>
      <c r="AB112"/>
      <c r="AC112"/>
      <c r="AD112"/>
      <c r="AE112"/>
      <c r="AF112"/>
      <c r="AG112"/>
    </row>
    <row r="113" spans="24:33" x14ac:dyDescent="0.2">
      <c r="X113"/>
      <c r="Y113"/>
      <c r="Z113"/>
      <c r="AA113"/>
      <c r="AB113"/>
      <c r="AC113"/>
      <c r="AD113"/>
      <c r="AE113"/>
      <c r="AF113"/>
      <c r="AG113"/>
    </row>
    <row r="114" spans="24:33" x14ac:dyDescent="0.2">
      <c r="X114"/>
      <c r="Y114"/>
      <c r="Z114"/>
      <c r="AA114"/>
      <c r="AB114"/>
      <c r="AC114"/>
      <c r="AD114"/>
      <c r="AE114"/>
      <c r="AF114"/>
      <c r="AG114"/>
    </row>
    <row r="115" spans="24:33" x14ac:dyDescent="0.2">
      <c r="X115"/>
      <c r="Y115"/>
      <c r="Z115"/>
      <c r="AA115"/>
      <c r="AB115"/>
      <c r="AC115"/>
      <c r="AD115"/>
      <c r="AE115"/>
      <c r="AF115"/>
      <c r="AG115"/>
    </row>
    <row r="116" spans="24:33" x14ac:dyDescent="0.2">
      <c r="X116"/>
      <c r="Y116"/>
      <c r="Z116"/>
      <c r="AA116"/>
      <c r="AB116"/>
      <c r="AC116"/>
      <c r="AD116"/>
      <c r="AE116"/>
      <c r="AF116"/>
      <c r="AG116"/>
    </row>
    <row r="117" spans="24:33" x14ac:dyDescent="0.2">
      <c r="X117"/>
      <c r="Y117"/>
      <c r="Z117"/>
      <c r="AA117"/>
      <c r="AB117"/>
      <c r="AC117"/>
      <c r="AD117"/>
      <c r="AE117"/>
      <c r="AF117"/>
      <c r="AG117"/>
    </row>
    <row r="118" spans="24:33" x14ac:dyDescent="0.2">
      <c r="X118"/>
      <c r="Y118"/>
      <c r="Z118"/>
      <c r="AA118"/>
      <c r="AB118"/>
      <c r="AC118"/>
      <c r="AD118"/>
      <c r="AE118"/>
      <c r="AF118"/>
      <c r="AG118"/>
    </row>
    <row r="119" spans="24:33" x14ac:dyDescent="0.2">
      <c r="X119"/>
      <c r="Y119"/>
      <c r="Z119"/>
      <c r="AA119"/>
      <c r="AB119"/>
      <c r="AC119"/>
      <c r="AD119"/>
      <c r="AE119"/>
      <c r="AF119"/>
      <c r="AG119"/>
    </row>
    <row r="120" spans="24:33" x14ac:dyDescent="0.2">
      <c r="X120"/>
      <c r="Y120"/>
      <c r="Z120"/>
      <c r="AA120"/>
      <c r="AB120"/>
      <c r="AC120"/>
      <c r="AD120"/>
      <c r="AE120"/>
      <c r="AF120"/>
      <c r="AG120"/>
    </row>
    <row r="121" spans="24:33" x14ac:dyDescent="0.2">
      <c r="X121"/>
      <c r="Y121"/>
      <c r="Z121"/>
      <c r="AA121"/>
      <c r="AB121"/>
      <c r="AC121"/>
      <c r="AD121"/>
      <c r="AE121"/>
      <c r="AF121"/>
      <c r="AG121"/>
    </row>
    <row r="122" spans="24:33" x14ac:dyDescent="0.2">
      <c r="X122"/>
      <c r="Y122"/>
      <c r="Z122"/>
      <c r="AA122"/>
      <c r="AB122"/>
      <c r="AC122"/>
      <c r="AD122"/>
      <c r="AE122"/>
      <c r="AF122"/>
      <c r="AG122"/>
    </row>
    <row r="123" spans="24:33" x14ac:dyDescent="0.2">
      <c r="X123"/>
      <c r="Y123"/>
      <c r="Z123"/>
      <c r="AA123"/>
      <c r="AB123"/>
      <c r="AC123"/>
      <c r="AD123"/>
      <c r="AE123"/>
      <c r="AF123"/>
      <c r="AG123"/>
    </row>
    <row r="124" spans="24:33" x14ac:dyDescent="0.2">
      <c r="X124"/>
      <c r="Y124"/>
      <c r="Z124"/>
      <c r="AA124"/>
      <c r="AB124"/>
      <c r="AC124"/>
      <c r="AD124"/>
      <c r="AE124"/>
      <c r="AF124"/>
      <c r="AG124"/>
    </row>
    <row r="125" spans="24:33" x14ac:dyDescent="0.2">
      <c r="X125"/>
      <c r="Y125"/>
      <c r="Z125"/>
      <c r="AA125"/>
      <c r="AB125"/>
      <c r="AC125"/>
      <c r="AD125"/>
      <c r="AE125"/>
      <c r="AF125"/>
      <c r="AG125"/>
    </row>
    <row r="126" spans="24:33" x14ac:dyDescent="0.2">
      <c r="X126"/>
      <c r="Y126"/>
      <c r="Z126"/>
      <c r="AA126"/>
      <c r="AB126"/>
      <c r="AC126"/>
      <c r="AD126"/>
      <c r="AE126"/>
      <c r="AF126"/>
      <c r="AG126"/>
    </row>
    <row r="127" spans="24:33" x14ac:dyDescent="0.2">
      <c r="X127"/>
      <c r="Y127"/>
      <c r="Z127"/>
      <c r="AA127"/>
      <c r="AB127"/>
      <c r="AC127"/>
      <c r="AD127"/>
      <c r="AE127"/>
      <c r="AF127"/>
      <c r="AG127"/>
    </row>
    <row r="128" spans="24:33" x14ac:dyDescent="0.2">
      <c r="X128"/>
      <c r="Y128"/>
      <c r="Z128"/>
      <c r="AA128"/>
      <c r="AB128"/>
      <c r="AC128"/>
      <c r="AD128"/>
      <c r="AE128"/>
      <c r="AF128"/>
      <c r="AG128"/>
    </row>
    <row r="129" spans="24:33" x14ac:dyDescent="0.2">
      <c r="X129"/>
      <c r="Y129"/>
      <c r="Z129"/>
      <c r="AA129"/>
      <c r="AB129"/>
      <c r="AC129"/>
      <c r="AD129"/>
      <c r="AE129"/>
      <c r="AF129"/>
      <c r="AG129"/>
    </row>
    <row r="130" spans="24:33" x14ac:dyDescent="0.2">
      <c r="X130"/>
      <c r="Y130"/>
      <c r="Z130"/>
      <c r="AA130"/>
      <c r="AB130"/>
      <c r="AC130"/>
      <c r="AD130"/>
      <c r="AE130"/>
      <c r="AF130"/>
      <c r="AG130"/>
    </row>
    <row r="131" spans="24:33" x14ac:dyDescent="0.2">
      <c r="X131"/>
      <c r="Y131"/>
      <c r="Z131"/>
      <c r="AA131"/>
      <c r="AB131"/>
      <c r="AC131"/>
      <c r="AD131"/>
      <c r="AE131"/>
      <c r="AF131"/>
      <c r="AG131"/>
    </row>
    <row r="132" spans="24:33" x14ac:dyDescent="0.2">
      <c r="X132"/>
      <c r="Y132"/>
      <c r="Z132"/>
      <c r="AA132"/>
      <c r="AB132"/>
      <c r="AC132"/>
      <c r="AD132"/>
      <c r="AE132"/>
      <c r="AF132"/>
      <c r="AG132"/>
    </row>
    <row r="133" spans="24:33" x14ac:dyDescent="0.2">
      <c r="X133"/>
      <c r="Y133"/>
      <c r="Z133"/>
      <c r="AA133"/>
      <c r="AB133"/>
      <c r="AC133"/>
      <c r="AD133"/>
      <c r="AE133"/>
      <c r="AF133"/>
      <c r="AG133"/>
    </row>
    <row r="134" spans="24:33" x14ac:dyDescent="0.2">
      <c r="X134"/>
      <c r="Y134"/>
      <c r="Z134"/>
      <c r="AA134"/>
      <c r="AB134"/>
      <c r="AC134"/>
      <c r="AD134"/>
      <c r="AE134"/>
      <c r="AF134"/>
      <c r="AG134"/>
    </row>
    <row r="135" spans="24:33" x14ac:dyDescent="0.2">
      <c r="X135"/>
      <c r="Y135"/>
      <c r="Z135"/>
      <c r="AA135"/>
      <c r="AB135"/>
      <c r="AC135"/>
      <c r="AD135"/>
      <c r="AE135"/>
      <c r="AF135"/>
      <c r="AG135"/>
    </row>
    <row r="136" spans="24:33" x14ac:dyDescent="0.2">
      <c r="X136"/>
      <c r="Y136"/>
      <c r="Z136"/>
      <c r="AA136"/>
      <c r="AB136"/>
      <c r="AC136"/>
      <c r="AD136"/>
      <c r="AE136"/>
      <c r="AF136"/>
      <c r="AG136"/>
    </row>
    <row r="137" spans="24:33" x14ac:dyDescent="0.2">
      <c r="X137"/>
      <c r="Y137"/>
      <c r="Z137"/>
      <c r="AA137"/>
      <c r="AB137"/>
      <c r="AC137"/>
      <c r="AD137"/>
      <c r="AE137"/>
      <c r="AF137"/>
      <c r="AG137"/>
    </row>
    <row r="138" spans="24:33" x14ac:dyDescent="0.2">
      <c r="X138"/>
      <c r="Y138"/>
      <c r="Z138"/>
      <c r="AA138"/>
      <c r="AB138"/>
      <c r="AC138"/>
      <c r="AD138"/>
      <c r="AE138"/>
      <c r="AF138"/>
      <c r="AG138"/>
    </row>
    <row r="139" spans="24:33" x14ac:dyDescent="0.2">
      <c r="X139"/>
      <c r="Y139"/>
      <c r="Z139"/>
      <c r="AA139"/>
      <c r="AB139"/>
      <c r="AC139"/>
      <c r="AD139"/>
      <c r="AE139"/>
      <c r="AF139"/>
      <c r="AG139"/>
    </row>
    <row r="140" spans="24:33" x14ac:dyDescent="0.2">
      <c r="X140"/>
      <c r="Y140"/>
      <c r="Z140"/>
      <c r="AA140"/>
      <c r="AB140"/>
      <c r="AC140"/>
      <c r="AD140"/>
      <c r="AE140"/>
      <c r="AF140"/>
      <c r="AG140"/>
    </row>
    <row r="141" spans="24:33" x14ac:dyDescent="0.2">
      <c r="X141"/>
      <c r="Y141"/>
      <c r="Z141"/>
      <c r="AA141"/>
      <c r="AB141"/>
      <c r="AC141"/>
      <c r="AD141"/>
      <c r="AE141"/>
      <c r="AF141"/>
      <c r="AG141"/>
    </row>
    <row r="142" spans="24:33" x14ac:dyDescent="0.2">
      <c r="X142"/>
      <c r="Y142"/>
      <c r="Z142"/>
      <c r="AA142"/>
      <c r="AB142"/>
      <c r="AC142"/>
      <c r="AD142"/>
      <c r="AE142"/>
      <c r="AF142"/>
      <c r="AG142"/>
    </row>
    <row r="143" spans="24:33" x14ac:dyDescent="0.2">
      <c r="X143"/>
      <c r="Y143"/>
      <c r="Z143"/>
      <c r="AA143"/>
      <c r="AB143"/>
      <c r="AC143"/>
      <c r="AD143"/>
      <c r="AE143"/>
      <c r="AF143"/>
      <c r="AG143"/>
    </row>
    <row r="144" spans="24:33" x14ac:dyDescent="0.2">
      <c r="X144"/>
      <c r="Y144"/>
      <c r="Z144"/>
      <c r="AA144"/>
      <c r="AB144"/>
      <c r="AC144"/>
      <c r="AD144"/>
      <c r="AE144"/>
      <c r="AF144"/>
      <c r="AG144"/>
    </row>
    <row r="145" spans="24:33" x14ac:dyDescent="0.2">
      <c r="X145"/>
      <c r="Y145"/>
      <c r="Z145"/>
      <c r="AA145"/>
      <c r="AB145"/>
      <c r="AC145"/>
      <c r="AD145"/>
      <c r="AE145"/>
      <c r="AF145"/>
      <c r="AG145"/>
    </row>
    <row r="146" spans="24:33" x14ac:dyDescent="0.2">
      <c r="X146"/>
      <c r="Y146"/>
      <c r="Z146"/>
      <c r="AA146"/>
      <c r="AB146"/>
      <c r="AC146"/>
      <c r="AD146"/>
      <c r="AE146"/>
      <c r="AF146"/>
      <c r="AG146"/>
    </row>
    <row r="147" spans="24:33" x14ac:dyDescent="0.2">
      <c r="X147"/>
      <c r="Y147"/>
      <c r="Z147"/>
      <c r="AA147"/>
      <c r="AB147"/>
      <c r="AC147"/>
      <c r="AD147"/>
      <c r="AE147"/>
      <c r="AF147"/>
      <c r="AG147"/>
    </row>
  </sheetData>
  <sortState xmlns:xlrd2="http://schemas.microsoft.com/office/spreadsheetml/2017/richdata2" ref="Q10:X121">
    <sortCondition ref="V10:V121"/>
    <sortCondition ref="W10:W121"/>
  </sortState>
  <mergeCells count="2">
    <mergeCell ref="C5:E5"/>
    <mergeCell ref="A3:E3"/>
  </mergeCells>
  <phoneticPr fontId="0" type="noConversion"/>
  <hyperlinks>
    <hyperlink ref="A60" location="Innhold!A1" display="Innhold" xr:uid="{00000000-0004-0000-0B00-000000000000}"/>
  </hyperlinks>
  <pageMargins left="0.78740157499999996" right="0.78740157499999996" top="0.41" bottom="0.37" header="0.2" footer="0.19"/>
  <pageSetup paperSize="9" scale="8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U23"/>
  <sheetViews>
    <sheetView showGridLines="0" zoomScaleNormal="100" workbookViewId="0">
      <selection activeCell="A2" sqref="A2"/>
    </sheetView>
  </sheetViews>
  <sheetFormatPr baseColWidth="10" defaultColWidth="9.140625" defaultRowHeight="11.25" x14ac:dyDescent="0.2"/>
  <cols>
    <col min="1" max="1" width="26.85546875" style="184" customWidth="1"/>
    <col min="2" max="2" width="10.140625" style="184" customWidth="1"/>
    <col min="3" max="3" width="15.7109375" style="184" customWidth="1"/>
    <col min="4" max="4" width="14" style="184" customWidth="1"/>
    <col min="5" max="5" width="9.5703125" style="184" customWidth="1"/>
    <col min="6" max="6" width="15.42578125" style="184" customWidth="1"/>
    <col min="7" max="7" width="13.5703125" style="184" customWidth="1"/>
    <col min="8" max="8" width="9.140625" style="184" customWidth="1"/>
    <col min="9" max="9" width="14.85546875" style="184" customWidth="1"/>
    <col min="10" max="10" width="14.42578125" style="184" customWidth="1"/>
    <col min="11" max="11" width="8.140625" style="184" customWidth="1"/>
    <col min="12" max="12" width="14.140625" style="184" customWidth="1"/>
    <col min="13" max="13" width="13.7109375" style="184" customWidth="1"/>
    <col min="14" max="16384" width="9.140625" style="184"/>
  </cols>
  <sheetData>
    <row r="1" spans="1:21" ht="12" x14ac:dyDescent="0.2">
      <c r="A1" s="265" t="s">
        <v>281</v>
      </c>
      <c r="B1" s="265"/>
    </row>
    <row r="2" spans="1:21" s="284" customFormat="1" ht="18" x14ac:dyDescent="0.25">
      <c r="A2" s="50" t="s">
        <v>239</v>
      </c>
      <c r="B2" s="50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21" s="284" customFormat="1" ht="15.75" x14ac:dyDescent="0.25">
      <c r="A3" s="1" t="s">
        <v>280</v>
      </c>
      <c r="B3" s="1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</row>
    <row r="4" spans="1:21" s="284" customFormat="1" ht="15.75" x14ac:dyDescent="0.25">
      <c r="A4" s="1"/>
      <c r="B4" s="1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21" ht="30" customHeight="1" x14ac:dyDescent="0.2">
      <c r="A5" s="87"/>
      <c r="B5" s="468" t="s">
        <v>240</v>
      </c>
      <c r="C5" s="469"/>
      <c r="D5" s="470"/>
      <c r="E5" s="468" t="s">
        <v>31</v>
      </c>
      <c r="F5" s="469"/>
      <c r="G5" s="470"/>
      <c r="H5" s="468" t="s">
        <v>32</v>
      </c>
      <c r="I5" s="469"/>
      <c r="J5" s="470"/>
      <c r="K5" s="466" t="s">
        <v>163</v>
      </c>
      <c r="L5" s="467"/>
      <c r="M5" s="467"/>
      <c r="O5" s="109"/>
      <c r="P5" s="109"/>
      <c r="Q5" s="109"/>
      <c r="R5" s="109"/>
      <c r="S5" s="109"/>
      <c r="T5" s="109"/>
      <c r="U5" s="109"/>
    </row>
    <row r="6" spans="1:21" ht="3.75" customHeight="1" x14ac:dyDescent="0.2">
      <c r="A6" s="90"/>
      <c r="B6" s="285"/>
      <c r="C6" s="285"/>
      <c r="D6" s="285"/>
      <c r="F6" s="365"/>
      <c r="G6" s="365"/>
      <c r="I6" s="365"/>
      <c r="J6" s="365"/>
      <c r="L6" s="286"/>
      <c r="M6" s="299"/>
      <c r="O6" s="109"/>
      <c r="P6" s="109"/>
      <c r="Q6" s="109"/>
      <c r="R6" s="109"/>
      <c r="S6" s="109"/>
      <c r="T6" s="109"/>
      <c r="U6" s="109"/>
    </row>
    <row r="7" spans="1:21" ht="14.25" x14ac:dyDescent="0.2">
      <c r="A7" s="90"/>
      <c r="B7" s="285" t="s">
        <v>30</v>
      </c>
      <c r="C7" s="91" t="s">
        <v>241</v>
      </c>
      <c r="D7" s="285" t="s">
        <v>242</v>
      </c>
      <c r="E7" s="366" t="s">
        <v>30</v>
      </c>
      <c r="F7" s="365" t="s">
        <v>241</v>
      </c>
      <c r="G7" s="285" t="s">
        <v>242</v>
      </c>
      <c r="H7" s="366" t="s">
        <v>30</v>
      </c>
      <c r="I7" s="365" t="s">
        <v>241</v>
      </c>
      <c r="J7" s="285" t="s">
        <v>242</v>
      </c>
      <c r="K7" s="285" t="s">
        <v>30</v>
      </c>
      <c r="L7" s="286" t="s">
        <v>241</v>
      </c>
      <c r="M7" s="286" t="s">
        <v>242</v>
      </c>
      <c r="O7" s="109"/>
      <c r="P7" s="109"/>
      <c r="Q7" s="109"/>
      <c r="R7" s="109"/>
      <c r="S7" s="109"/>
      <c r="T7" s="109"/>
      <c r="U7" s="109"/>
    </row>
    <row r="8" spans="1:21" ht="14.25" x14ac:dyDescent="0.2">
      <c r="A8" s="287" t="s">
        <v>243</v>
      </c>
      <c r="B8" s="288"/>
      <c r="C8" s="94" t="s">
        <v>244</v>
      </c>
      <c r="D8" s="94" t="s">
        <v>244</v>
      </c>
      <c r="E8" s="367"/>
      <c r="F8" s="368" t="s">
        <v>244</v>
      </c>
      <c r="G8" s="94" t="s">
        <v>244</v>
      </c>
      <c r="H8" s="367"/>
      <c r="I8" s="368" t="s">
        <v>244</v>
      </c>
      <c r="J8" s="94" t="s">
        <v>244</v>
      </c>
      <c r="K8" s="288"/>
      <c r="L8" s="288" t="s">
        <v>244</v>
      </c>
      <c r="M8" s="300" t="s">
        <v>244</v>
      </c>
      <c r="O8" s="109"/>
      <c r="P8" s="109"/>
      <c r="Q8" s="109"/>
      <c r="R8" s="109"/>
      <c r="S8" s="109"/>
      <c r="T8" s="109"/>
      <c r="U8" s="109"/>
    </row>
    <row r="9" spans="1:21" ht="12.75" x14ac:dyDescent="0.2">
      <c r="A9" s="96" t="s">
        <v>245</v>
      </c>
      <c r="B9" s="193">
        <f>SUM(E9,H9,K9)</f>
        <v>16509.031000000003</v>
      </c>
      <c r="C9" s="193">
        <f>SUM(F9,I9,L9)</f>
        <v>12532.322</v>
      </c>
      <c r="D9" s="193">
        <f>SUM(G9,J9,M9)</f>
        <v>3976.7089999999998</v>
      </c>
      <c r="E9" s="245">
        <f>SUM(F9:G9)</f>
        <v>7660.9</v>
      </c>
      <c r="F9" s="245">
        <v>5847.8</v>
      </c>
      <c r="G9" s="245">
        <v>1813.1</v>
      </c>
      <c r="H9" s="245">
        <f>SUM(I9:J9)</f>
        <v>2822.431</v>
      </c>
      <c r="I9" s="245">
        <v>2195.922</v>
      </c>
      <c r="J9" s="245">
        <v>626.50900000000001</v>
      </c>
      <c r="K9" s="245">
        <f>SUM(L9:M9)</f>
        <v>6025.7000000000007</v>
      </c>
      <c r="L9" s="245">
        <v>4488.6000000000004</v>
      </c>
      <c r="M9" s="315">
        <v>1537.1</v>
      </c>
      <c r="N9" s="208"/>
      <c r="O9" s="109"/>
      <c r="P9" s="170"/>
      <c r="Q9" s="170"/>
      <c r="R9" s="109"/>
      <c r="S9" s="109"/>
      <c r="T9" s="109"/>
      <c r="U9" s="109"/>
    </row>
    <row r="10" spans="1:21" ht="12.75" x14ac:dyDescent="0.2">
      <c r="A10" s="96" t="s">
        <v>246</v>
      </c>
      <c r="B10" s="193">
        <f t="shared" ref="B10:B15" si="0">SUM(E10,H10,K10)</f>
        <v>12479.265000000001</v>
      </c>
      <c r="C10" s="193">
        <f t="shared" ref="C10:C15" si="1">SUM(F10,I10,L10)</f>
        <v>8873.1880000000001</v>
      </c>
      <c r="D10" s="193">
        <f t="shared" ref="D10:D15" si="2">SUM(G10,J10,M10)</f>
        <v>3606.0770000000002</v>
      </c>
      <c r="E10" s="245">
        <f t="shared" ref="E10:E15" si="3">SUM(F10:G10)</f>
        <v>7985.9000000000005</v>
      </c>
      <c r="F10" s="245">
        <v>5777.6</v>
      </c>
      <c r="G10" s="245">
        <v>2208.3000000000002</v>
      </c>
      <c r="H10" s="245">
        <f t="shared" ref="H10:H15" si="4">SUM(I10:J10)</f>
        <v>2584.9650000000001</v>
      </c>
      <c r="I10" s="245">
        <v>1468.088</v>
      </c>
      <c r="J10" s="245">
        <v>1116.877</v>
      </c>
      <c r="K10" s="281">
        <f t="shared" ref="K10:K15" si="5">SUM(L10:M10)</f>
        <v>1908.4</v>
      </c>
      <c r="L10" s="245">
        <v>1627.5</v>
      </c>
      <c r="M10" s="316">
        <v>280.89999999999998</v>
      </c>
      <c r="N10" s="208"/>
      <c r="O10" s="109"/>
      <c r="P10" s="170"/>
      <c r="Q10" s="170"/>
      <c r="R10" s="109"/>
      <c r="S10" s="109"/>
      <c r="T10" s="109"/>
      <c r="U10" s="109"/>
    </row>
    <row r="11" spans="1:21" ht="12.75" x14ac:dyDescent="0.2">
      <c r="A11" s="96" t="s">
        <v>247</v>
      </c>
      <c r="B11" s="193">
        <f t="shared" si="0"/>
        <v>4334.5999999999995</v>
      </c>
      <c r="C11" s="193">
        <f t="shared" si="1"/>
        <v>3196.6000000000004</v>
      </c>
      <c r="D11" s="193">
        <f t="shared" si="2"/>
        <v>1138</v>
      </c>
      <c r="E11" s="245">
        <f t="shared" si="3"/>
        <v>3003.3999999999996</v>
      </c>
      <c r="F11" s="245">
        <v>2063.1</v>
      </c>
      <c r="G11" s="245">
        <v>940.3</v>
      </c>
      <c r="H11" s="245">
        <f t="shared" si="4"/>
        <v>136.69999999999999</v>
      </c>
      <c r="I11" s="245">
        <v>101.3</v>
      </c>
      <c r="J11" s="245">
        <v>35.4</v>
      </c>
      <c r="K11" s="281">
        <f t="shared" si="5"/>
        <v>1194.5</v>
      </c>
      <c r="L11" s="245">
        <v>1032.2</v>
      </c>
      <c r="M11" s="316">
        <v>162.30000000000001</v>
      </c>
      <c r="N11" s="208"/>
      <c r="O11" s="109"/>
      <c r="P11" s="109"/>
      <c r="Q11" s="109"/>
      <c r="R11" s="109"/>
      <c r="S11" s="109"/>
      <c r="T11" s="109"/>
      <c r="U11" s="109"/>
    </row>
    <row r="12" spans="1:21" ht="12.75" x14ac:dyDescent="0.2">
      <c r="A12" s="122" t="s">
        <v>248</v>
      </c>
      <c r="B12" s="193">
        <f t="shared" si="0"/>
        <v>6993.1679999999997</v>
      </c>
      <c r="C12" s="193">
        <f t="shared" si="1"/>
        <v>5070.3940000000002</v>
      </c>
      <c r="D12" s="193">
        <f t="shared" si="2"/>
        <v>1922.7739999999999</v>
      </c>
      <c r="E12" s="245">
        <f t="shared" si="3"/>
        <v>2737.9</v>
      </c>
      <c r="F12" s="245">
        <v>1954.5</v>
      </c>
      <c r="G12" s="245">
        <v>783.4</v>
      </c>
      <c r="H12" s="245">
        <f t="shared" si="4"/>
        <v>1434.3679999999999</v>
      </c>
      <c r="I12" s="245">
        <v>871.39400000000001</v>
      </c>
      <c r="J12" s="245">
        <v>562.97400000000005</v>
      </c>
      <c r="K12" s="281">
        <f t="shared" si="5"/>
        <v>2820.9</v>
      </c>
      <c r="L12" s="245">
        <v>2244.5</v>
      </c>
      <c r="M12" s="316">
        <v>576.4</v>
      </c>
      <c r="N12" s="208"/>
      <c r="O12" s="109"/>
      <c r="P12" s="170"/>
      <c r="Q12" s="170"/>
      <c r="R12" s="109"/>
      <c r="S12" s="109"/>
      <c r="T12" s="109"/>
      <c r="U12" s="109"/>
    </row>
    <row r="13" spans="1:21" ht="12.75" x14ac:dyDescent="0.2">
      <c r="A13" s="96" t="s">
        <v>249</v>
      </c>
      <c r="B13" s="193">
        <f t="shared" si="0"/>
        <v>8672.3868999999995</v>
      </c>
      <c r="C13" s="193">
        <f t="shared" si="1"/>
        <v>6904.598</v>
      </c>
      <c r="D13" s="193">
        <f t="shared" si="2"/>
        <v>1767.7889</v>
      </c>
      <c r="E13" s="245">
        <f t="shared" si="3"/>
        <v>3293</v>
      </c>
      <c r="F13" s="245">
        <v>2627.8</v>
      </c>
      <c r="G13" s="245">
        <v>665.2</v>
      </c>
      <c r="H13" s="245">
        <f t="shared" si="4"/>
        <v>2298.8869</v>
      </c>
      <c r="I13" s="245">
        <v>1685.298</v>
      </c>
      <c r="J13" s="245">
        <v>613.58889999999997</v>
      </c>
      <c r="K13" s="281">
        <f t="shared" si="5"/>
        <v>3080.5</v>
      </c>
      <c r="L13" s="245">
        <v>2591.5</v>
      </c>
      <c r="M13" s="316">
        <v>489</v>
      </c>
      <c r="N13" s="208"/>
      <c r="O13" s="109"/>
      <c r="P13" s="170"/>
      <c r="Q13" s="170"/>
      <c r="R13" s="109"/>
      <c r="S13" s="109"/>
      <c r="T13" s="109"/>
      <c r="U13" s="109"/>
    </row>
    <row r="14" spans="1:21" ht="12.75" x14ac:dyDescent="0.2">
      <c r="A14" s="96" t="s">
        <v>250</v>
      </c>
      <c r="B14" s="193">
        <f t="shared" si="0"/>
        <v>3305.9210000000003</v>
      </c>
      <c r="C14" s="193">
        <f t="shared" si="1"/>
        <v>2469.1620000000003</v>
      </c>
      <c r="D14" s="193">
        <f t="shared" si="2"/>
        <v>836.75900000000001</v>
      </c>
      <c r="E14" s="245">
        <f t="shared" si="3"/>
        <v>828.90000000000009</v>
      </c>
      <c r="F14" s="245">
        <v>617.1</v>
      </c>
      <c r="G14" s="245">
        <v>211.8</v>
      </c>
      <c r="H14" s="245">
        <f t="shared" si="4"/>
        <v>708.62099999999998</v>
      </c>
      <c r="I14" s="245">
        <v>441.762</v>
      </c>
      <c r="J14" s="245">
        <v>266.85899999999998</v>
      </c>
      <c r="K14" s="281">
        <f t="shared" si="5"/>
        <v>1768.4</v>
      </c>
      <c r="L14" s="245">
        <v>1410.3</v>
      </c>
      <c r="M14" s="316">
        <v>358.1</v>
      </c>
      <c r="N14" s="208"/>
      <c r="O14" s="109"/>
      <c r="P14" s="109"/>
      <c r="Q14" s="109"/>
      <c r="R14" s="109"/>
      <c r="S14" s="109"/>
      <c r="T14" s="109"/>
      <c r="U14" s="109"/>
    </row>
    <row r="15" spans="1:21" s="284" customFormat="1" ht="12.75" x14ac:dyDescent="0.2">
      <c r="A15" s="97" t="s">
        <v>30</v>
      </c>
      <c r="B15" s="290">
        <f t="shared" si="0"/>
        <v>52294.371899999998</v>
      </c>
      <c r="C15" s="290">
        <f t="shared" si="1"/>
        <v>39046.263999999996</v>
      </c>
      <c r="D15" s="290">
        <f t="shared" si="2"/>
        <v>13248.107899999999</v>
      </c>
      <c r="E15" s="291">
        <f t="shared" si="3"/>
        <v>25510</v>
      </c>
      <c r="F15" s="291">
        <f>SUM(F9:F14)</f>
        <v>18887.900000000001</v>
      </c>
      <c r="G15" s="291">
        <f>SUM(G9:G14)</f>
        <v>6622.0999999999995</v>
      </c>
      <c r="H15" s="291">
        <f t="shared" si="4"/>
        <v>9985.9719000000005</v>
      </c>
      <c r="I15" s="291">
        <f>SUM(I9:I14)</f>
        <v>6763.7640000000001</v>
      </c>
      <c r="J15" s="369">
        <f>SUM(J9:J14)</f>
        <v>3222.2078999999999</v>
      </c>
      <c r="K15" s="271">
        <f t="shared" si="5"/>
        <v>16798.399999999998</v>
      </c>
      <c r="L15" s="291">
        <f>SUM(L9:L14)</f>
        <v>13394.599999999999</v>
      </c>
      <c r="M15" s="317">
        <f>SUM(M9:M14)</f>
        <v>3403.7999999999997</v>
      </c>
      <c r="N15" s="301"/>
      <c r="O15" s="109"/>
      <c r="P15" s="109"/>
      <c r="Q15" s="109"/>
      <c r="R15" s="109"/>
      <c r="S15" s="109"/>
      <c r="T15" s="109"/>
      <c r="U15" s="109"/>
    </row>
    <row r="16" spans="1:21" s="284" customFormat="1" ht="12.75" x14ac:dyDescent="0.2">
      <c r="A16" s="292"/>
      <c r="B16" s="292"/>
      <c r="C16" s="293"/>
      <c r="D16" s="293"/>
      <c r="E16" s="293"/>
      <c r="F16" s="293"/>
      <c r="G16" s="293"/>
      <c r="H16" s="293"/>
      <c r="I16" s="293"/>
      <c r="J16" s="293"/>
      <c r="K16" s="293"/>
      <c r="L16" s="293"/>
      <c r="M16" s="293"/>
      <c r="O16" s="109"/>
      <c r="P16" s="109"/>
      <c r="Q16" s="109"/>
      <c r="R16" s="109"/>
      <c r="S16" s="109"/>
      <c r="T16" s="109"/>
      <c r="U16" s="109"/>
    </row>
    <row r="17" spans="1:21" s="284" customFormat="1" ht="12.75" x14ac:dyDescent="0.2">
      <c r="A17" s="294" t="s">
        <v>251</v>
      </c>
      <c r="B17" s="294"/>
      <c r="C17" s="293"/>
      <c r="D17" s="293"/>
      <c r="E17" s="293"/>
      <c r="F17" s="295"/>
      <c r="G17" s="295"/>
      <c r="H17" s="295"/>
      <c r="I17" s="295"/>
      <c r="J17" s="295"/>
      <c r="K17" s="295"/>
      <c r="L17" s="295"/>
      <c r="M17" s="295"/>
      <c r="O17" s="109"/>
      <c r="P17" s="109"/>
      <c r="Q17" s="109"/>
      <c r="R17" s="109"/>
      <c r="S17" s="109"/>
      <c r="T17" s="109"/>
      <c r="U17" s="109"/>
    </row>
    <row r="18" spans="1:21" s="284" customFormat="1" ht="12.75" x14ac:dyDescent="0.2">
      <c r="A18" s="184" t="s">
        <v>252</v>
      </c>
      <c r="B18" s="184"/>
      <c r="C18" s="293"/>
      <c r="D18" s="293"/>
      <c r="E18" s="293"/>
      <c r="F18" s="295"/>
      <c r="G18" s="295"/>
      <c r="H18" s="295"/>
      <c r="I18" s="295"/>
      <c r="J18" s="295"/>
      <c r="K18" s="295"/>
      <c r="L18" s="295"/>
      <c r="M18" s="295"/>
      <c r="O18" s="109"/>
      <c r="P18" s="109"/>
      <c r="Q18" s="109"/>
      <c r="R18" s="109"/>
      <c r="S18" s="109"/>
      <c r="T18" s="109"/>
      <c r="U18" s="109"/>
    </row>
    <row r="19" spans="1:21" ht="12.75" x14ac:dyDescent="0.2">
      <c r="A19" s="206" t="s">
        <v>187</v>
      </c>
      <c r="B19" s="206"/>
      <c r="C19" s="206"/>
      <c r="O19" s="109"/>
      <c r="P19" s="109"/>
      <c r="Q19" s="109"/>
      <c r="R19" s="109"/>
      <c r="S19" s="109"/>
      <c r="T19" s="109"/>
      <c r="U19" s="109"/>
    </row>
    <row r="20" spans="1:21" ht="12.75" x14ac:dyDescent="0.2">
      <c r="A20" s="296"/>
      <c r="B20" s="296"/>
      <c r="D20" s="276"/>
      <c r="E20" s="276"/>
      <c r="F20" s="276"/>
      <c r="G20" s="276"/>
      <c r="I20" s="297"/>
      <c r="J20" s="297"/>
      <c r="K20" s="297"/>
      <c r="L20" s="297"/>
      <c r="M20" s="297"/>
      <c r="O20" s="109"/>
      <c r="P20" s="109"/>
      <c r="Q20" s="109"/>
      <c r="R20" s="109"/>
      <c r="S20" s="109"/>
      <c r="T20" s="109"/>
      <c r="U20" s="109"/>
    </row>
    <row r="21" spans="1:21" ht="12.75" x14ac:dyDescent="0.2">
      <c r="A21" s="298" t="s">
        <v>45</v>
      </c>
      <c r="B21" s="298"/>
      <c r="E21" s="297"/>
      <c r="F21" s="297"/>
      <c r="G21" s="297"/>
      <c r="I21" s="297"/>
      <c r="J21" s="297"/>
      <c r="K21" s="297"/>
      <c r="L21" s="297"/>
      <c r="M21" s="297"/>
      <c r="O21" s="109"/>
      <c r="P21" s="109"/>
      <c r="Q21" s="109"/>
      <c r="R21" s="109"/>
      <c r="S21" s="109"/>
      <c r="T21" s="109"/>
      <c r="U21" s="109"/>
    </row>
    <row r="22" spans="1:21" ht="12.75" x14ac:dyDescent="0.2">
      <c r="E22" s="297"/>
      <c r="F22" s="297"/>
      <c r="G22" s="297"/>
      <c r="I22" s="297"/>
      <c r="J22" s="297"/>
      <c r="K22" s="297"/>
      <c r="L22" s="297"/>
      <c r="M22" s="297"/>
      <c r="O22" s="109"/>
      <c r="P22" s="109"/>
      <c r="Q22" s="109"/>
      <c r="R22" s="109"/>
      <c r="S22" s="109"/>
      <c r="T22" s="109"/>
      <c r="U22" s="109"/>
    </row>
    <row r="23" spans="1:21" x14ac:dyDescent="0.2">
      <c r="A23" s="184" t="s">
        <v>102</v>
      </c>
    </row>
  </sheetData>
  <mergeCells count="4">
    <mergeCell ref="K5:M5"/>
    <mergeCell ref="B5:D5"/>
    <mergeCell ref="E5:G5"/>
    <mergeCell ref="H5:J5"/>
  </mergeCells>
  <hyperlinks>
    <hyperlink ref="A21" location="Innhold!A1" display="Innhold" xr:uid="{00000000-0004-0000-0C00-000000000000}"/>
  </hyperlinks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  <pageSetUpPr fitToPage="1"/>
  </sheetPr>
  <dimension ref="A1:M30"/>
  <sheetViews>
    <sheetView showGridLines="0" zoomScaleNormal="100" workbookViewId="0">
      <selection activeCell="C10" sqref="C10"/>
    </sheetView>
  </sheetViews>
  <sheetFormatPr baseColWidth="10" defaultColWidth="9.140625" defaultRowHeight="12.75" x14ac:dyDescent="0.2"/>
  <cols>
    <col min="1" max="1" width="39.85546875" style="17" customWidth="1"/>
    <col min="2" max="2" width="10.140625" style="17" customWidth="1"/>
    <col min="3" max="3" width="14.42578125" style="17" customWidth="1"/>
    <col min="4" max="4" width="12.7109375" style="17" bestFit="1" customWidth="1"/>
    <col min="5" max="5" width="10.140625" style="17" customWidth="1"/>
    <col min="6" max="6" width="14.42578125" style="17" customWidth="1"/>
    <col min="7" max="7" width="12.7109375" style="17" bestFit="1" customWidth="1"/>
    <col min="8" max="8" width="10.140625" style="17" customWidth="1"/>
    <col min="9" max="9" width="14.42578125" style="17" customWidth="1"/>
    <col min="10" max="10" width="12.7109375" bestFit="1" customWidth="1"/>
    <col min="11" max="11" width="10.140625" customWidth="1"/>
    <col min="12" max="12" width="14.42578125" style="17" customWidth="1"/>
    <col min="13" max="13" width="12.7109375" style="17" bestFit="1" customWidth="1"/>
    <col min="14" max="16384" width="9.140625" style="17"/>
  </cols>
  <sheetData>
    <row r="1" spans="1:13" x14ac:dyDescent="0.2">
      <c r="A1" s="265" t="s">
        <v>276</v>
      </c>
      <c r="B1" s="265"/>
    </row>
    <row r="2" spans="1:13" s="18" customFormat="1" ht="18" x14ac:dyDescent="0.25">
      <c r="A2" s="49" t="s">
        <v>253</v>
      </c>
      <c r="B2" s="9"/>
      <c r="C2" s="9"/>
      <c r="D2" s="9"/>
      <c r="E2" s="9"/>
      <c r="F2" s="9"/>
      <c r="G2" s="9"/>
      <c r="H2" s="9"/>
      <c r="I2" s="9"/>
      <c r="J2"/>
      <c r="K2"/>
    </row>
    <row r="3" spans="1:13" s="18" customFormat="1" ht="15.75" x14ac:dyDescent="0.25">
      <c r="A3" s="7" t="s">
        <v>277</v>
      </c>
      <c r="B3" s="9"/>
      <c r="C3" s="9"/>
      <c r="D3" s="9"/>
      <c r="E3" s="9"/>
      <c r="F3" s="9"/>
      <c r="G3" s="9"/>
      <c r="H3" s="9"/>
      <c r="I3" s="9"/>
      <c r="J3"/>
      <c r="K3"/>
    </row>
    <row r="5" spans="1:13" ht="30" customHeight="1" x14ac:dyDescent="0.2">
      <c r="A5" s="34"/>
      <c r="B5" s="471" t="s">
        <v>240</v>
      </c>
      <c r="C5" s="472"/>
      <c r="D5" s="473"/>
      <c r="E5" s="474" t="s">
        <v>31</v>
      </c>
      <c r="F5" s="463"/>
      <c r="G5" s="464"/>
      <c r="H5" s="468" t="s">
        <v>32</v>
      </c>
      <c r="I5" s="469"/>
      <c r="J5" s="470"/>
      <c r="K5" s="444" t="s">
        <v>163</v>
      </c>
      <c r="L5" s="445"/>
      <c r="M5" s="445"/>
    </row>
    <row r="6" spans="1:13" ht="2.25" customHeight="1" x14ac:dyDescent="0.2">
      <c r="A6" s="35"/>
      <c r="B6" s="29"/>
      <c r="C6" s="29"/>
      <c r="D6" s="29"/>
      <c r="E6" s="29"/>
      <c r="F6" s="24"/>
      <c r="G6" s="29"/>
      <c r="H6" s="184"/>
      <c r="I6" s="365"/>
      <c r="J6" s="365"/>
      <c r="K6" s="17"/>
      <c r="L6" s="224"/>
      <c r="M6" s="56"/>
    </row>
    <row r="7" spans="1:13" ht="17.25" customHeight="1" x14ac:dyDescent="0.2">
      <c r="A7" s="35"/>
      <c r="B7" s="29" t="s">
        <v>30</v>
      </c>
      <c r="C7" s="24" t="s">
        <v>241</v>
      </c>
      <c r="D7" s="29" t="s">
        <v>242</v>
      </c>
      <c r="E7" s="29" t="s">
        <v>30</v>
      </c>
      <c r="F7" s="29" t="s">
        <v>241</v>
      </c>
      <c r="G7" s="29" t="s">
        <v>242</v>
      </c>
      <c r="H7" s="366" t="s">
        <v>30</v>
      </c>
      <c r="I7" s="365" t="s">
        <v>241</v>
      </c>
      <c r="J7" s="285" t="s">
        <v>242</v>
      </c>
      <c r="K7" s="29" t="s">
        <v>30</v>
      </c>
      <c r="L7" s="224" t="s">
        <v>241</v>
      </c>
      <c r="M7" s="224" t="s">
        <v>242</v>
      </c>
    </row>
    <row r="8" spans="1:13" ht="14.25" x14ac:dyDescent="0.2">
      <c r="A8" s="68" t="s">
        <v>105</v>
      </c>
      <c r="B8" s="27"/>
      <c r="C8" s="25" t="s">
        <v>244</v>
      </c>
      <c r="D8" s="25" t="s">
        <v>244</v>
      </c>
      <c r="E8" s="27"/>
      <c r="F8" s="27" t="s">
        <v>244</v>
      </c>
      <c r="G8" s="25" t="s">
        <v>244</v>
      </c>
      <c r="H8" s="367"/>
      <c r="I8" s="368" t="s">
        <v>244</v>
      </c>
      <c r="J8" s="94" t="s">
        <v>244</v>
      </c>
      <c r="K8" s="27"/>
      <c r="L8" s="27" t="s">
        <v>244</v>
      </c>
      <c r="M8" s="57" t="s">
        <v>244</v>
      </c>
    </row>
    <row r="9" spans="1:13" x14ac:dyDescent="0.2">
      <c r="A9" s="137" t="s">
        <v>106</v>
      </c>
      <c r="B9" s="202">
        <f>SUM(H9,K9)</f>
        <v>1836.74</v>
      </c>
      <c r="C9" s="202">
        <f>SUM(I9,L9)</f>
        <v>1546.9</v>
      </c>
      <c r="D9" s="202">
        <f>SUM(J9,M9)</f>
        <v>289.84000000000003</v>
      </c>
      <c r="E9" s="254" t="s">
        <v>20</v>
      </c>
      <c r="F9" s="254" t="s">
        <v>20</v>
      </c>
      <c r="G9" s="254" t="s">
        <v>20</v>
      </c>
      <c r="H9" s="370">
        <v>367.94</v>
      </c>
      <c r="I9" s="370">
        <v>303.7</v>
      </c>
      <c r="J9" s="245">
        <f>H9-I9</f>
        <v>64.240000000000009</v>
      </c>
      <c r="K9" s="225">
        <f>SUM(L9:M9)</f>
        <v>1468.8</v>
      </c>
      <c r="L9" s="227">
        <v>1243.2</v>
      </c>
      <c r="M9" s="227">
        <v>225.6</v>
      </c>
    </row>
    <row r="10" spans="1:13" x14ac:dyDescent="0.2">
      <c r="A10" s="137" t="s">
        <v>107</v>
      </c>
      <c r="B10" s="202">
        <f t="shared" ref="B10:B14" si="0">SUM(H10,K10)</f>
        <v>6028.4000000000005</v>
      </c>
      <c r="C10" s="202">
        <f t="shared" ref="C10:C14" si="1">SUM(I10,L10)</f>
        <v>5280.6</v>
      </c>
      <c r="D10" s="202">
        <f t="shared" ref="D10:D14" si="2">SUM(J10,M10)</f>
        <v>692.90000000000009</v>
      </c>
      <c r="E10" s="254" t="s">
        <v>20</v>
      </c>
      <c r="F10" s="254" t="s">
        <v>20</v>
      </c>
      <c r="G10" s="254" t="s">
        <v>20</v>
      </c>
      <c r="H10" s="370">
        <v>1437.8</v>
      </c>
      <c r="I10" s="370">
        <v>1144.0999999999999</v>
      </c>
      <c r="J10" s="245">
        <f t="shared" ref="J10:J14" si="3">H10-I10</f>
        <v>293.70000000000005</v>
      </c>
      <c r="K10" s="225">
        <v>4590.6000000000004</v>
      </c>
      <c r="L10" s="228">
        <v>4136.5</v>
      </c>
      <c r="M10" s="228">
        <v>399.2</v>
      </c>
    </row>
    <row r="11" spans="1:13" x14ac:dyDescent="0.2">
      <c r="A11" s="137" t="s">
        <v>108</v>
      </c>
      <c r="B11" s="202">
        <f t="shared" si="0"/>
        <v>5177.2</v>
      </c>
      <c r="C11" s="202">
        <f t="shared" si="1"/>
        <v>3601.1</v>
      </c>
      <c r="D11" s="202">
        <f t="shared" si="2"/>
        <v>1268.1999999999998</v>
      </c>
      <c r="E11" s="254" t="s">
        <v>20</v>
      </c>
      <c r="F11" s="254" t="s">
        <v>20</v>
      </c>
      <c r="G11" s="254" t="s">
        <v>20</v>
      </c>
      <c r="H11" s="370">
        <v>2340.6</v>
      </c>
      <c r="I11" s="370">
        <v>1531.5</v>
      </c>
      <c r="J11" s="245">
        <f t="shared" si="3"/>
        <v>809.09999999999991</v>
      </c>
      <c r="K11" s="225">
        <v>2836.6</v>
      </c>
      <c r="L11" s="228">
        <v>2069.6</v>
      </c>
      <c r="M11" s="228">
        <v>459.1</v>
      </c>
    </row>
    <row r="12" spans="1:13" x14ac:dyDescent="0.2">
      <c r="A12" s="137" t="s">
        <v>109</v>
      </c>
      <c r="B12" s="202">
        <f t="shared" si="0"/>
        <v>5628.7000000000007</v>
      </c>
      <c r="C12" s="202">
        <f t="shared" si="1"/>
        <v>4266.2</v>
      </c>
      <c r="D12" s="202">
        <f t="shared" si="2"/>
        <v>1308.5999999999999</v>
      </c>
      <c r="E12" s="254" t="s">
        <v>20</v>
      </c>
      <c r="F12" s="254" t="s">
        <v>20</v>
      </c>
      <c r="G12" s="254" t="s">
        <v>20</v>
      </c>
      <c r="H12" s="370">
        <v>3570.9</v>
      </c>
      <c r="I12" s="370">
        <v>2476.9</v>
      </c>
      <c r="J12" s="245">
        <f t="shared" si="3"/>
        <v>1094</v>
      </c>
      <c r="K12" s="225">
        <v>2057.8000000000002</v>
      </c>
      <c r="L12" s="228">
        <v>1789.3</v>
      </c>
      <c r="M12" s="228">
        <v>214.6</v>
      </c>
    </row>
    <row r="13" spans="1:13" x14ac:dyDescent="0.2">
      <c r="A13" s="137" t="s">
        <v>110</v>
      </c>
      <c r="B13" s="202">
        <f t="shared" si="0"/>
        <v>7340.8</v>
      </c>
      <c r="C13" s="202">
        <f t="shared" si="1"/>
        <v>4737.1000000000004</v>
      </c>
      <c r="D13" s="202">
        <f t="shared" si="2"/>
        <v>2476.3000000000002</v>
      </c>
      <c r="E13" s="254" t="s">
        <v>20</v>
      </c>
      <c r="F13" s="254" t="s">
        <v>20</v>
      </c>
      <c r="G13" s="254" t="s">
        <v>20</v>
      </c>
      <c r="H13" s="370">
        <v>1421.2</v>
      </c>
      <c r="I13" s="370">
        <v>924.6</v>
      </c>
      <c r="J13" s="245">
        <f t="shared" si="3"/>
        <v>496.6</v>
      </c>
      <c r="K13" s="225">
        <v>5919.6</v>
      </c>
      <c r="L13" s="228">
        <v>3812.5</v>
      </c>
      <c r="M13" s="228">
        <v>1979.7</v>
      </c>
    </row>
    <row r="14" spans="1:13" x14ac:dyDescent="0.2">
      <c r="A14" s="137" t="s">
        <v>111</v>
      </c>
      <c r="B14" s="202">
        <f t="shared" si="0"/>
        <v>1287.2</v>
      </c>
      <c r="C14" s="202">
        <f t="shared" si="1"/>
        <v>726.5</v>
      </c>
      <c r="D14" s="202">
        <f t="shared" si="2"/>
        <v>590.20000000000005</v>
      </c>
      <c r="E14" s="254" t="s">
        <v>20</v>
      </c>
      <c r="F14" s="254" t="s">
        <v>20</v>
      </c>
      <c r="G14" s="254" t="s">
        <v>20</v>
      </c>
      <c r="H14" s="370">
        <v>847.6</v>
      </c>
      <c r="I14" s="370">
        <v>383</v>
      </c>
      <c r="J14" s="245">
        <f t="shared" si="3"/>
        <v>464.6</v>
      </c>
      <c r="K14" s="225">
        <v>439.6</v>
      </c>
      <c r="L14" s="228">
        <v>343.5</v>
      </c>
      <c r="M14" s="228">
        <v>125.6</v>
      </c>
    </row>
    <row r="15" spans="1:13" x14ac:dyDescent="0.2">
      <c r="A15" s="137" t="s">
        <v>112</v>
      </c>
      <c r="B15" s="202">
        <f>SUM(E15)</f>
        <v>25583</v>
      </c>
      <c r="C15" s="202">
        <f>SUM(F15)</f>
        <v>18912</v>
      </c>
      <c r="D15" s="202">
        <f>G15</f>
        <v>6671</v>
      </c>
      <c r="E15" s="254">
        <v>25583</v>
      </c>
      <c r="F15" s="254">
        <v>18912</v>
      </c>
      <c r="G15" s="253">
        <v>6671</v>
      </c>
      <c r="H15" s="371" t="s">
        <v>20</v>
      </c>
      <c r="I15" s="371" t="s">
        <v>24</v>
      </c>
      <c r="J15" s="357" t="s">
        <v>24</v>
      </c>
      <c r="K15" s="226" t="s">
        <v>24</v>
      </c>
      <c r="L15" s="229" t="s">
        <v>24</v>
      </c>
      <c r="M15" s="229" t="s">
        <v>24</v>
      </c>
    </row>
    <row r="16" spans="1:13" x14ac:dyDescent="0.2">
      <c r="A16" s="31" t="s">
        <v>30</v>
      </c>
      <c r="B16" s="259">
        <f>SUM(B9:B15)</f>
        <v>52882.04</v>
      </c>
      <c r="C16" s="259">
        <f>SUM(C9:C15)</f>
        <v>39070.400000000001</v>
      </c>
      <c r="D16" s="259">
        <f t="shared" ref="D16" si="4">SUM(D9:D15)</f>
        <v>13297.04</v>
      </c>
      <c r="E16" s="258">
        <f>SUM(E9:E15)</f>
        <v>25583</v>
      </c>
      <c r="F16" s="258">
        <f t="shared" ref="F16:M16" si="5">SUM(F9:F15)</f>
        <v>18912</v>
      </c>
      <c r="G16" s="260">
        <f t="shared" si="5"/>
        <v>6671</v>
      </c>
      <c r="H16" s="195">
        <f t="shared" si="5"/>
        <v>9986.0400000000009</v>
      </c>
      <c r="I16" s="195">
        <f t="shared" si="5"/>
        <v>6763.8000000000011</v>
      </c>
      <c r="J16" s="369">
        <f t="shared" si="5"/>
        <v>3222.24</v>
      </c>
      <c r="K16" s="195">
        <f t="shared" si="5"/>
        <v>17313</v>
      </c>
      <c r="L16" s="196">
        <f t="shared" si="5"/>
        <v>13394.599999999999</v>
      </c>
      <c r="M16" s="196">
        <f t="shared" si="5"/>
        <v>3403.7999999999997</v>
      </c>
    </row>
    <row r="17" spans="1:13" x14ac:dyDescent="0.2">
      <c r="A17" s="44"/>
      <c r="B17" s="318"/>
      <c r="C17" s="318"/>
      <c r="D17" s="318"/>
      <c r="G17"/>
      <c r="K17" s="313"/>
      <c r="L17" s="313"/>
      <c r="M17" s="313"/>
    </row>
    <row r="18" spans="1:13" x14ac:dyDescent="0.2">
      <c r="A18" s="17" t="s">
        <v>43</v>
      </c>
      <c r="B18" s="22"/>
      <c r="C18" s="22"/>
      <c r="D18" s="22"/>
      <c r="E18" s="22"/>
      <c r="F18" s="22"/>
      <c r="G18" s="22"/>
      <c r="H18" s="106"/>
      <c r="I18" s="106"/>
    </row>
    <row r="19" spans="1:13" x14ac:dyDescent="0.2">
      <c r="A19" s="209" t="s">
        <v>187</v>
      </c>
      <c r="B19" s="209"/>
    </row>
    <row r="21" spans="1:13" x14ac:dyDescent="0.2">
      <c r="A21" s="151" t="s">
        <v>45</v>
      </c>
      <c r="H21" s="39"/>
    </row>
    <row r="23" spans="1:13" x14ac:dyDescent="0.2">
      <c r="A23" s="184" t="s">
        <v>254</v>
      </c>
    </row>
    <row r="24" spans="1:13" x14ac:dyDescent="0.2">
      <c r="A24" s="151" t="s">
        <v>255</v>
      </c>
      <c r="B24" s="39"/>
      <c r="C24" s="39"/>
      <c r="D24" s="39"/>
      <c r="E24" s="39"/>
      <c r="F24" s="39"/>
      <c r="G24" s="39"/>
      <c r="H24" s="39"/>
      <c r="I24" s="39"/>
    </row>
    <row r="25" spans="1:13" x14ac:dyDescent="0.2">
      <c r="D25"/>
    </row>
    <row r="26" spans="1:13" x14ac:dyDescent="0.2">
      <c r="E26" s="139"/>
    </row>
    <row r="27" spans="1:13" x14ac:dyDescent="0.2">
      <c r="E27" s="139"/>
    </row>
    <row r="28" spans="1:13" x14ac:dyDescent="0.2">
      <c r="E28" s="139"/>
    </row>
    <row r="29" spans="1:13" x14ac:dyDescent="0.2">
      <c r="E29" s="142"/>
    </row>
    <row r="30" spans="1:13" x14ac:dyDescent="0.2">
      <c r="E30" s="142"/>
    </row>
  </sheetData>
  <mergeCells count="4">
    <mergeCell ref="K5:M5"/>
    <mergeCell ref="B5:D5"/>
    <mergeCell ref="E5:G5"/>
    <mergeCell ref="H5:J5"/>
  </mergeCells>
  <hyperlinks>
    <hyperlink ref="A21" location="Innhold!A1" display="Innhold" xr:uid="{00000000-0004-0000-0D00-000000000000}"/>
    <hyperlink ref="A24" r:id="rId1" xr:uid="{67334332-CDC1-4BE6-BC9D-C264616ECBA6}"/>
  </hyperlinks>
  <pageMargins left="0.78740157499999996" right="0.78740157499999996" top="0.984251969" bottom="0.984251969" header="0.5" footer="0.5"/>
  <pageSetup paperSize="9" scale="89" orientation="landscape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59999389629810485"/>
    <pageSetUpPr fitToPage="1"/>
  </sheetPr>
  <dimension ref="A1:S36"/>
  <sheetViews>
    <sheetView showGridLines="0" zoomScaleNormal="100" workbookViewId="0">
      <selection activeCell="H11" sqref="H11"/>
    </sheetView>
  </sheetViews>
  <sheetFormatPr baseColWidth="10" defaultColWidth="9.140625" defaultRowHeight="11.25" x14ac:dyDescent="0.2"/>
  <cols>
    <col min="1" max="1" width="40.42578125" style="17" customWidth="1"/>
    <col min="2" max="2" width="10.5703125" style="17" customWidth="1"/>
    <col min="3" max="3" width="14.5703125" style="17" customWidth="1"/>
    <col min="4" max="4" width="11.7109375" style="17" customWidth="1"/>
    <col min="5" max="5" width="14.5703125" style="17" customWidth="1"/>
    <col min="6" max="6" width="11.42578125" style="17" customWidth="1"/>
    <col min="7" max="7" width="14.85546875" style="17" customWidth="1"/>
    <col min="8" max="8" width="16.5703125" style="17" customWidth="1"/>
    <col min="9" max="9" width="15.5703125" style="17" customWidth="1"/>
    <col min="10" max="16384" width="9.140625" style="17"/>
  </cols>
  <sheetData>
    <row r="1" spans="1:19" ht="12" x14ac:dyDescent="0.2">
      <c r="A1" s="265" t="s">
        <v>276</v>
      </c>
      <c r="B1" s="265" t="s">
        <v>189</v>
      </c>
    </row>
    <row r="2" spans="1:19" s="18" customFormat="1" ht="18" x14ac:dyDescent="0.25">
      <c r="A2" s="49" t="s">
        <v>256</v>
      </c>
      <c r="B2" s="9"/>
      <c r="C2" s="9"/>
      <c r="D2" s="9"/>
      <c r="E2" s="9"/>
      <c r="F2" s="9"/>
      <c r="G2" s="9"/>
      <c r="H2" s="9"/>
      <c r="I2" s="9"/>
    </row>
    <row r="3" spans="1:19" s="18" customFormat="1" ht="15.75" x14ac:dyDescent="0.25">
      <c r="A3" s="7" t="s">
        <v>278</v>
      </c>
      <c r="B3" s="9"/>
      <c r="C3" s="9"/>
      <c r="D3" s="9"/>
      <c r="E3" s="9"/>
      <c r="F3" s="9"/>
      <c r="G3" s="9"/>
      <c r="H3" s="9"/>
      <c r="I3" s="9"/>
    </row>
    <row r="4" spans="1:19" ht="12.75" x14ac:dyDescent="0.2">
      <c r="A4" s="138"/>
      <c r="B4" s="138"/>
      <c r="C4" s="138"/>
      <c r="D4" s="138"/>
      <c r="E4" s="138"/>
      <c r="F4" s="138"/>
      <c r="G4" s="138"/>
      <c r="H4" s="138"/>
      <c r="I4" s="138"/>
    </row>
    <row r="5" spans="1:19" ht="14.25" customHeight="1" x14ac:dyDescent="0.2">
      <c r="A5" s="34"/>
      <c r="B5" s="474" t="s">
        <v>30</v>
      </c>
      <c r="C5" s="464"/>
      <c r="D5" s="474" t="s">
        <v>31</v>
      </c>
      <c r="E5" s="464"/>
      <c r="F5" s="474" t="s">
        <v>32</v>
      </c>
      <c r="G5" s="464"/>
      <c r="H5" s="444" t="s">
        <v>163</v>
      </c>
      <c r="I5" s="445"/>
      <c r="J5"/>
    </row>
    <row r="6" spans="1:19" ht="14.25" x14ac:dyDescent="0.2">
      <c r="A6" s="35"/>
      <c r="B6" s="29" t="s">
        <v>30</v>
      </c>
      <c r="C6" s="24" t="s">
        <v>194</v>
      </c>
      <c r="D6" s="29" t="s">
        <v>30</v>
      </c>
      <c r="E6" s="24" t="s">
        <v>194</v>
      </c>
      <c r="F6" s="29" t="s">
        <v>30</v>
      </c>
      <c r="G6" s="24" t="s">
        <v>194</v>
      </c>
      <c r="H6" s="29" t="s">
        <v>30</v>
      </c>
      <c r="I6" s="58" t="s">
        <v>194</v>
      </c>
      <c r="J6"/>
      <c r="O6" s="475"/>
      <c r="P6" s="475"/>
    </row>
    <row r="7" spans="1:19" ht="28.5" x14ac:dyDescent="0.2">
      <c r="A7" s="68" t="s">
        <v>105</v>
      </c>
      <c r="B7" s="27"/>
      <c r="C7" s="25" t="s">
        <v>257</v>
      </c>
      <c r="D7" s="27"/>
      <c r="E7" s="25" t="s">
        <v>257</v>
      </c>
      <c r="F7" s="27"/>
      <c r="G7" s="25" t="s">
        <v>257</v>
      </c>
      <c r="H7" s="27"/>
      <c r="I7" s="57" t="s">
        <v>257</v>
      </c>
      <c r="J7"/>
    </row>
    <row r="8" spans="1:19" ht="12.75" x14ac:dyDescent="0.2">
      <c r="A8" s="137" t="s">
        <v>106</v>
      </c>
      <c r="B8" s="254">
        <f>ROUND('A.2.5'!B7/'A.2.13'!B9*1000,-1)</f>
        <v>1540</v>
      </c>
      <c r="C8" s="254">
        <f>ROUND('A.2.5'!B7/'A.2.13'!C9*1000,-1)</f>
        <v>1830</v>
      </c>
      <c r="D8" s="255" t="s">
        <v>20</v>
      </c>
      <c r="E8" s="255" t="s">
        <v>20</v>
      </c>
      <c r="F8" s="370">
        <f>ROUND('A.2.5'!D7/'A.2.13'!H9*1000,-1)</f>
        <v>1260</v>
      </c>
      <c r="G8" s="370">
        <f>ROUND('A.2.5'!D7/'A.2.13'!I9*1000,-1)</f>
        <v>1530</v>
      </c>
      <c r="H8" s="198">
        <f>ROUND('A.2.5'!E7/'A.2.13'!K9*1000,-1)</f>
        <v>1610</v>
      </c>
      <c r="I8" s="230">
        <f>ROUND('A.2.5'!E7/'A.2.13'!L9*1000,-1)</f>
        <v>1900</v>
      </c>
      <c r="J8"/>
      <c r="R8" s="142"/>
      <c r="S8" s="142"/>
    </row>
    <row r="9" spans="1:19" ht="12.75" x14ac:dyDescent="0.2">
      <c r="A9" s="137" t="s">
        <v>107</v>
      </c>
      <c r="B9" s="254">
        <f>ROUND('A.2.5'!B8/'A.2.13'!B10*1000,-1)</f>
        <v>1610</v>
      </c>
      <c r="C9" s="254">
        <f>ROUND('A.2.5'!B8/'A.2.13'!C10*1000,-1)</f>
        <v>1840</v>
      </c>
      <c r="D9" s="255" t="s">
        <v>20</v>
      </c>
      <c r="E9" s="255" t="s">
        <v>20</v>
      </c>
      <c r="F9" s="370">
        <f>ROUND('A.2.5'!D8/'A.2.13'!H10*1000,-1)</f>
        <v>1760</v>
      </c>
      <c r="G9" s="370">
        <f>ROUND('A.2.5'!D8/'A.2.13'!I10*1000,-1)</f>
        <v>2210</v>
      </c>
      <c r="H9" s="198">
        <f>ROUND('A.2.5'!E8/'A.2.13'!K10*1000,-1)</f>
        <v>1560</v>
      </c>
      <c r="I9" s="231">
        <f>ROUND('A.2.5'!E8/'A.2.13'!L10*1000,-1)</f>
        <v>1730</v>
      </c>
      <c r="J9"/>
      <c r="R9" s="142"/>
      <c r="S9" s="142"/>
    </row>
    <row r="10" spans="1:19" ht="12.75" x14ac:dyDescent="0.2">
      <c r="A10" s="137" t="s">
        <v>108</v>
      </c>
      <c r="B10" s="254">
        <f>ROUND('A.2.5'!B9/'A.2.13'!B11*1000,-1)</f>
        <v>1710</v>
      </c>
      <c r="C10" s="254">
        <f>ROUND('A.2.5'!B9/'A.2.13'!C11*1000,-1)</f>
        <v>2450</v>
      </c>
      <c r="D10" s="255" t="s">
        <v>20</v>
      </c>
      <c r="E10" s="255" t="s">
        <v>20</v>
      </c>
      <c r="F10" s="370">
        <f>ROUND('A.2.5'!D9/'A.2.13'!H11*1000,-1)</f>
        <v>1870</v>
      </c>
      <c r="G10" s="370">
        <f>ROUND('A.2.5'!D9/'A.2.13'!I11*1000,-1)</f>
        <v>2860</v>
      </c>
      <c r="H10" s="198">
        <f>ROUND('A.2.5'!E9/'A.2.13'!K11*1000,-1)</f>
        <v>1570</v>
      </c>
      <c r="I10" s="231">
        <f>ROUND('A.2.5'!E9/'A.2.13'!L11*1000,-1)</f>
        <v>2160</v>
      </c>
      <c r="J10"/>
      <c r="R10" s="142"/>
      <c r="S10" s="142"/>
    </row>
    <row r="11" spans="1:19" ht="12.75" x14ac:dyDescent="0.2">
      <c r="A11" s="137" t="s">
        <v>109</v>
      </c>
      <c r="B11" s="254">
        <f>ROUND('A.2.5'!B10/'A.2.13'!B12*1000,-1)</f>
        <v>1600</v>
      </c>
      <c r="C11" s="254">
        <f>ROUND('A.2.5'!B10/'A.2.13'!C12*1000,-1)</f>
        <v>2110</v>
      </c>
      <c r="D11" s="255" t="s">
        <v>20</v>
      </c>
      <c r="E11" s="255" t="s">
        <v>20</v>
      </c>
      <c r="F11" s="370">
        <f>ROUND('A.2.5'!D10/'A.2.13'!H12*1000,-1)</f>
        <v>1640</v>
      </c>
      <c r="G11" s="370">
        <f>ROUND('A.2.5'!D10/'A.2.13'!I12*1000,-1)</f>
        <v>2370</v>
      </c>
      <c r="H11" s="198">
        <f>ROUND('A.2.5'!E10/'A.2.13'!K12*1000,-1)</f>
        <v>1520</v>
      </c>
      <c r="I11" s="231">
        <f>ROUND('A.2.5'!E10/'A.2.13'!L12*1000,-1)</f>
        <v>1750</v>
      </c>
      <c r="J11"/>
      <c r="R11" s="142"/>
      <c r="S11" s="142"/>
    </row>
    <row r="12" spans="1:19" ht="12.75" x14ac:dyDescent="0.2">
      <c r="A12" s="137" t="s">
        <v>110</v>
      </c>
      <c r="B12" s="254">
        <f>ROUND('A.2.5'!B11/'A.2.13'!B13*1000,-1)</f>
        <v>1550</v>
      </c>
      <c r="C12" s="254">
        <f>ROUND('A.2.5'!B11/'A.2.13'!C13*1000,-1)</f>
        <v>2410</v>
      </c>
      <c r="D12" s="255" t="s">
        <v>20</v>
      </c>
      <c r="E12" s="255" t="s">
        <v>20</v>
      </c>
      <c r="F12" s="370">
        <f>ROUND('A.2.5'!D11/'A.2.13'!H13*1000,-1)</f>
        <v>1610</v>
      </c>
      <c r="G12" s="370">
        <f>ROUND('A.2.5'!D11/'A.2.13'!I13*1000,-1)</f>
        <v>2470</v>
      </c>
      <c r="H12" s="198">
        <f>ROUND('A.2.5'!E11/'A.2.13'!K13*1000,-1)</f>
        <v>1540</v>
      </c>
      <c r="I12" s="231">
        <f>ROUND('A.2.5'!E11/'A.2.13'!L13*1000,-1)</f>
        <v>2390</v>
      </c>
      <c r="J12"/>
      <c r="R12" s="142"/>
      <c r="S12" s="142"/>
    </row>
    <row r="13" spans="1:19" ht="12.75" x14ac:dyDescent="0.2">
      <c r="A13" s="137" t="s">
        <v>111</v>
      </c>
      <c r="B13" s="254">
        <f>ROUND('A.2.5'!B12/'A.2.13'!B14*1000,-1)</f>
        <v>1620</v>
      </c>
      <c r="C13" s="254">
        <f>ROUND('A.2.5'!B12/'A.2.13'!C14*1000,-1)</f>
        <v>2870</v>
      </c>
      <c r="D13" s="255" t="s">
        <v>20</v>
      </c>
      <c r="E13" s="255" t="s">
        <v>20</v>
      </c>
      <c r="F13" s="370">
        <f>ROUND('A.2.5'!D12/'A.2.13'!H14*1000,-1)</f>
        <v>1720</v>
      </c>
      <c r="G13" s="370">
        <f>ROUND('A.2.5'!D12/'A.2.13'!I14*1000,-1)</f>
        <v>3810</v>
      </c>
      <c r="H13" s="198">
        <f>ROUND('A.2.5'!E12/'A.2.13'!K14*1000,-1)</f>
        <v>1430</v>
      </c>
      <c r="I13" s="231">
        <f>ROUND('A.2.5'!E12/'A.2.13'!L14*1000,-1)</f>
        <v>1830</v>
      </c>
      <c r="J13"/>
      <c r="R13" s="142"/>
      <c r="S13" s="142"/>
    </row>
    <row r="14" spans="1:19" ht="12.75" x14ac:dyDescent="0.2">
      <c r="A14" s="137" t="s">
        <v>112</v>
      </c>
      <c r="B14" s="254">
        <f>ROUND('A.2.5'!B13/'A.2.13'!B15*1000,-1)</f>
        <v>1730</v>
      </c>
      <c r="C14" s="254">
        <f>ROUND('A.2.5'!B13/'A.2.13'!C15*1000,-1)</f>
        <v>2340</v>
      </c>
      <c r="D14" s="254">
        <f>ROUND('A.2.5'!C13/'A.2.13'!E15*1000,-1)</f>
        <v>1730</v>
      </c>
      <c r="E14" s="256">
        <f>ROUND('A.2.5'!C13/'A.2.13'!F15*1000,-1)</f>
        <v>2340</v>
      </c>
      <c r="F14" s="371" t="s">
        <v>24</v>
      </c>
      <c r="G14" s="371" t="s">
        <v>24</v>
      </c>
      <c r="H14" s="198" t="s">
        <v>24</v>
      </c>
      <c r="I14" s="231" t="s">
        <v>24</v>
      </c>
      <c r="J14"/>
      <c r="R14" s="142"/>
      <c r="S14" s="142"/>
    </row>
    <row r="15" spans="1:19" ht="12.75" x14ac:dyDescent="0.2">
      <c r="A15" s="31" t="s">
        <v>30</v>
      </c>
      <c r="B15" s="257">
        <f>ROUND('A.2.5'!B14/'A.2.13'!B16*1000,-1)</f>
        <v>1670</v>
      </c>
      <c r="C15" s="257">
        <f>ROUND('A.2.5'!B14/'A.2.13'!C16*1000,-1)</f>
        <v>2260</v>
      </c>
      <c r="D15" s="257">
        <f>ROUND('A.2.5'!C14/'A.2.13'!E16*1000,-1)</f>
        <v>1730</v>
      </c>
      <c r="E15" s="258">
        <f>ROUND('A.2.5'!C14/'A.2.13'!F16*1000,-1)</f>
        <v>2340</v>
      </c>
      <c r="F15" s="372">
        <f>ROUND('A.2.5'!D14/'A.2.13'!H16*1000,-1)</f>
        <v>1700</v>
      </c>
      <c r="G15" s="372">
        <f>ROUND('A.2.5'!D14/'A.2.13'!I16*1000,-1)</f>
        <v>2510</v>
      </c>
      <c r="H15" s="232">
        <f>ROUND('A.2.5'!E14/'A.2.13'!K16*1000,-1)</f>
        <v>1550</v>
      </c>
      <c r="I15" s="233">
        <f>ROUND('A.2.5'!E14/'A.2.13'!L16*1000,-1)</f>
        <v>2010</v>
      </c>
      <c r="J15"/>
      <c r="R15" s="142"/>
      <c r="S15" s="142"/>
    </row>
    <row r="16" spans="1:19" ht="12.75" x14ac:dyDescent="0.2">
      <c r="A16" s="44"/>
      <c r="B16" s="175"/>
      <c r="C16" s="175"/>
      <c r="D16" s="176"/>
      <c r="E16" s="176"/>
      <c r="F16" s="307"/>
      <c r="G16" s="307"/>
      <c r="H16" s="175"/>
      <c r="I16" s="175"/>
      <c r="J16"/>
      <c r="R16" s="142"/>
      <c r="S16" s="142"/>
    </row>
    <row r="17" spans="1:10" ht="12.75" x14ac:dyDescent="0.2">
      <c r="A17" s="17" t="s">
        <v>43</v>
      </c>
      <c r="J17"/>
    </row>
    <row r="18" spans="1:10" ht="12.75" x14ac:dyDescent="0.2">
      <c r="A18" s="209" t="s">
        <v>187</v>
      </c>
      <c r="B18" s="209"/>
      <c r="D18" s="380"/>
    </row>
    <row r="20" spans="1:10" ht="12.75" x14ac:dyDescent="0.2">
      <c r="A20" s="151" t="s">
        <v>45</v>
      </c>
      <c r="B20" s="142"/>
      <c r="F20" s="142"/>
      <c r="H20" s="142"/>
    </row>
    <row r="21" spans="1:10" ht="12.75" x14ac:dyDescent="0.2">
      <c r="A21"/>
      <c r="B21" s="142"/>
      <c r="C21" s="102"/>
      <c r="D21"/>
      <c r="E21"/>
      <c r="F21" s="142"/>
      <c r="H21" s="142"/>
    </row>
    <row r="22" spans="1:10" x14ac:dyDescent="0.2">
      <c r="A22" s="17" t="s">
        <v>258</v>
      </c>
      <c r="B22" s="142"/>
      <c r="F22" s="142"/>
      <c r="H22" s="142"/>
    </row>
    <row r="23" spans="1:10" x14ac:dyDescent="0.2">
      <c r="B23" s="142"/>
      <c r="F23" s="142"/>
      <c r="H23" s="142"/>
      <c r="I23" s="142"/>
      <c r="J23" s="142"/>
    </row>
    <row r="24" spans="1:10" x14ac:dyDescent="0.2">
      <c r="A24" s="184" t="s">
        <v>259</v>
      </c>
      <c r="B24" s="142"/>
      <c r="F24" s="142"/>
      <c r="H24" s="142"/>
      <c r="I24" s="142"/>
      <c r="J24" s="142"/>
    </row>
    <row r="25" spans="1:10" ht="12.75" x14ac:dyDescent="0.2">
      <c r="A25" s="151" t="s">
        <v>255</v>
      </c>
      <c r="B25" s="142"/>
      <c r="D25" s="142"/>
      <c r="E25" s="142"/>
      <c r="F25" s="142"/>
      <c r="H25" s="142"/>
      <c r="I25" s="142"/>
      <c r="J25" s="142"/>
    </row>
    <row r="26" spans="1:10" x14ac:dyDescent="0.2">
      <c r="I26" s="142"/>
      <c r="J26" s="142"/>
    </row>
    <row r="27" spans="1:10" x14ac:dyDescent="0.2">
      <c r="A27" s="17" t="s">
        <v>260</v>
      </c>
      <c r="B27" s="142"/>
      <c r="F27" s="142"/>
      <c r="H27" s="142"/>
      <c r="I27" s="142"/>
      <c r="J27" s="142"/>
    </row>
    <row r="28" spans="1:10" ht="12.75" x14ac:dyDescent="0.2">
      <c r="A28" s="151" t="s">
        <v>46</v>
      </c>
      <c r="I28" s="142"/>
      <c r="J28" s="142"/>
    </row>
    <row r="29" spans="1:10" x14ac:dyDescent="0.2">
      <c r="B29" s="39"/>
      <c r="I29" s="142"/>
      <c r="J29" s="142"/>
    </row>
    <row r="30" spans="1:10" ht="12.75" x14ac:dyDescent="0.2">
      <c r="A30" s="17" t="s">
        <v>105</v>
      </c>
      <c r="B30"/>
    </row>
    <row r="31" spans="1:10" x14ac:dyDescent="0.2">
      <c r="A31" s="17" t="s">
        <v>113</v>
      </c>
    </row>
    <row r="32" spans="1:10" ht="12.75" x14ac:dyDescent="0.2">
      <c r="A32" s="151" t="s">
        <v>114</v>
      </c>
    </row>
    <row r="33" spans="1:1" x14ac:dyDescent="0.2">
      <c r="A33" s="17" t="s">
        <v>261</v>
      </c>
    </row>
    <row r="34" spans="1:1" ht="12.75" x14ac:dyDescent="0.2">
      <c r="A34" s="151" t="s">
        <v>116</v>
      </c>
    </row>
    <row r="36" spans="1:1" x14ac:dyDescent="0.2">
      <c r="A36" s="17" t="s">
        <v>262</v>
      </c>
    </row>
  </sheetData>
  <mergeCells count="5">
    <mergeCell ref="O6:P6"/>
    <mergeCell ref="B5:C5"/>
    <mergeCell ref="D5:E5"/>
    <mergeCell ref="F5:G5"/>
    <mergeCell ref="H5:I5"/>
  </mergeCells>
  <hyperlinks>
    <hyperlink ref="A20" location="Innhold!A1" display="Innhold" xr:uid="{00000000-0004-0000-0E00-000000000000}"/>
    <hyperlink ref="A25" r:id="rId1" xr:uid="{41BCE512-0122-45E2-BF39-64258EB2FF9C}"/>
    <hyperlink ref="A28" r:id="rId2" xr:uid="{EF916F49-6904-40F7-AEEF-52844C0C4470}"/>
    <hyperlink ref="A34" r:id="rId3" xr:uid="{4C9299F3-1FD5-4504-A6EF-C0B39FB44D1D}"/>
    <hyperlink ref="A32" r:id="rId4" xr:uid="{F985DA3B-8CF8-4AB5-A31B-1574177B1687}"/>
  </hyperlinks>
  <pageMargins left="0.78740157499999996" right="0.78740157499999996" top="0.984251969" bottom="0.984251969" header="0.5" footer="0.5"/>
  <pageSetup paperSize="9" scale="83" orientation="landscape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59999389629810485"/>
    <pageSetUpPr fitToPage="1"/>
  </sheetPr>
  <dimension ref="A1:L25"/>
  <sheetViews>
    <sheetView zoomScaleNormal="100" workbookViewId="0">
      <selection activeCell="B24" sqref="B24"/>
    </sheetView>
  </sheetViews>
  <sheetFormatPr baseColWidth="10" defaultColWidth="9.140625" defaultRowHeight="11.25" x14ac:dyDescent="0.2"/>
  <cols>
    <col min="1" max="1" width="50.5703125" style="17" customWidth="1"/>
    <col min="2" max="2" width="10" style="17" customWidth="1"/>
    <col min="3" max="3" width="15.5703125" style="17" customWidth="1"/>
    <col min="4" max="4" width="15" style="17" customWidth="1"/>
    <col min="5" max="6" width="18.42578125" style="17" customWidth="1"/>
    <col min="7" max="7" width="15.42578125" style="17" bestFit="1" customWidth="1"/>
    <col min="8" max="8" width="10" style="17" customWidth="1"/>
    <col min="9" max="9" width="15.42578125" style="17" bestFit="1" customWidth="1"/>
    <col min="10" max="16384" width="9.140625" style="17"/>
  </cols>
  <sheetData>
    <row r="1" spans="1:12" ht="12" x14ac:dyDescent="0.2">
      <c r="A1" s="265" t="s">
        <v>276</v>
      </c>
      <c r="B1" s="265" t="s">
        <v>189</v>
      </c>
    </row>
    <row r="2" spans="1:12" s="18" customFormat="1" ht="18" x14ac:dyDescent="0.25">
      <c r="A2" s="49" t="s">
        <v>263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2" s="18" customFormat="1" ht="15.75" x14ac:dyDescent="0.25">
      <c r="A3" s="7" t="s">
        <v>264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2" s="18" customFormat="1" ht="15.75" x14ac:dyDescent="0.25">
      <c r="A4" s="7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2" ht="14.25" x14ac:dyDescent="0.2">
      <c r="A5" s="190"/>
      <c r="B5" s="476" t="s">
        <v>265</v>
      </c>
      <c r="C5" s="476"/>
      <c r="D5" s="476"/>
      <c r="E5" s="477" t="s">
        <v>266</v>
      </c>
      <c r="F5" s="479" t="s">
        <v>267</v>
      </c>
      <c r="G5" s="138"/>
      <c r="H5" s="138"/>
      <c r="I5" s="138"/>
      <c r="J5" s="138"/>
      <c r="K5" s="138"/>
    </row>
    <row r="6" spans="1:12" ht="42.75" customHeight="1" x14ac:dyDescent="0.2">
      <c r="A6" s="68" t="s">
        <v>62</v>
      </c>
      <c r="B6" s="76" t="s">
        <v>30</v>
      </c>
      <c r="C6" s="25" t="s">
        <v>257</v>
      </c>
      <c r="D6" s="57" t="s">
        <v>268</v>
      </c>
      <c r="E6" s="478"/>
      <c r="F6" s="480"/>
      <c r="G6" s="102"/>
      <c r="H6" s="102"/>
      <c r="I6" s="102"/>
      <c r="J6" s="138"/>
      <c r="K6" s="138"/>
    </row>
    <row r="7" spans="1:12" ht="14.25" x14ac:dyDescent="0.2">
      <c r="A7" s="129" t="s">
        <v>65</v>
      </c>
      <c r="B7" s="199">
        <f>'A.2.13'!E16</f>
        <v>25583</v>
      </c>
      <c r="C7" s="199">
        <f>'A.2.13'!F16</f>
        <v>18912</v>
      </c>
      <c r="D7" s="199">
        <f>'A.2.13'!G16</f>
        <v>6671</v>
      </c>
      <c r="E7" s="374">
        <f>'A.2.14'!D15</f>
        <v>1730</v>
      </c>
      <c r="F7" s="375">
        <f>'A.2.14'!E15</f>
        <v>2340</v>
      </c>
      <c r="G7" s="189"/>
      <c r="H7" s="320"/>
      <c r="I7" s="320"/>
      <c r="J7" s="6"/>
      <c r="K7" s="6"/>
      <c r="L7" s="6"/>
    </row>
    <row r="8" spans="1:12" ht="12.75" x14ac:dyDescent="0.2">
      <c r="A8" s="373" t="s">
        <v>32</v>
      </c>
      <c r="B8" s="199">
        <f>'A.2.13'!H16</f>
        <v>9986.0400000000009</v>
      </c>
      <c r="C8" s="199">
        <f>'A.2.13'!I16</f>
        <v>6763.8000000000011</v>
      </c>
      <c r="D8" s="199">
        <f>'A.2.13'!J16</f>
        <v>3222.24</v>
      </c>
      <c r="E8" s="374">
        <f>'A.2.14'!F15</f>
        <v>1700</v>
      </c>
      <c r="F8" s="375">
        <f>'A.2.14'!G15</f>
        <v>2510</v>
      </c>
      <c r="G8" s="102"/>
      <c r="H8" s="320"/>
      <c r="I8" s="142"/>
      <c r="J8" s="102"/>
      <c r="K8" s="6"/>
      <c r="L8" s="6"/>
    </row>
    <row r="9" spans="1:12" ht="12.75" x14ac:dyDescent="0.2">
      <c r="A9" s="424" t="s">
        <v>269</v>
      </c>
      <c r="B9" s="425">
        <v>3298.6</v>
      </c>
      <c r="C9" s="426">
        <v>2405.6999999999998</v>
      </c>
      <c r="D9" s="425">
        <f>B9-C9</f>
        <v>892.90000000000009</v>
      </c>
      <c r="E9" s="427">
        <v>1890</v>
      </c>
      <c r="F9" s="428">
        <v>2600</v>
      </c>
      <c r="G9" s="102"/>
      <c r="H9" s="320"/>
      <c r="I9" s="142"/>
      <c r="J9" s="102"/>
      <c r="K9" s="6"/>
      <c r="L9" s="6"/>
    </row>
    <row r="10" spans="1:12" ht="12.75" x14ac:dyDescent="0.2">
      <c r="A10" s="429" t="s">
        <v>270</v>
      </c>
      <c r="B10" s="425">
        <v>6687.4</v>
      </c>
      <c r="C10" s="426">
        <v>4358</v>
      </c>
      <c r="D10" s="425">
        <f>B10-C10</f>
        <v>2329.3999999999996</v>
      </c>
      <c r="E10" s="427">
        <v>1610</v>
      </c>
      <c r="F10" s="428">
        <v>2470</v>
      </c>
      <c r="G10" s="102"/>
      <c r="H10" s="102"/>
      <c r="I10" s="102"/>
      <c r="J10" s="6"/>
      <c r="K10" s="6"/>
      <c r="L10" s="6"/>
    </row>
    <row r="11" spans="1:12" ht="12.75" x14ac:dyDescent="0.2">
      <c r="A11" s="373" t="s">
        <v>166</v>
      </c>
      <c r="B11" s="199">
        <f>'A.2.13'!K16</f>
        <v>17313</v>
      </c>
      <c r="C11" s="364">
        <f>'A.2.13'!L16</f>
        <v>13394.599999999999</v>
      </c>
      <c r="D11" s="199">
        <f>'A.2.13'!M16</f>
        <v>3403.7999999999997</v>
      </c>
      <c r="E11" s="374">
        <f>'A.2.14'!H15</f>
        <v>1550</v>
      </c>
      <c r="F11" s="375">
        <f>'A.2.14'!I15</f>
        <v>2010</v>
      </c>
      <c r="G11" s="102"/>
      <c r="H11" s="102"/>
      <c r="I11" s="102"/>
      <c r="J11" s="6"/>
      <c r="K11" s="6"/>
      <c r="L11" s="6"/>
    </row>
    <row r="12" spans="1:12" ht="12.75" x14ac:dyDescent="0.2">
      <c r="A12" s="424" t="s">
        <v>271</v>
      </c>
      <c r="B12" s="425">
        <v>3229</v>
      </c>
      <c r="C12" s="426">
        <v>1755</v>
      </c>
      <c r="D12" s="425">
        <v>1474</v>
      </c>
      <c r="E12" s="427">
        <v>1529.8854134406936</v>
      </c>
      <c r="F12" s="428">
        <v>2814.8148148148148</v>
      </c>
      <c r="G12" s="102"/>
      <c r="H12" s="102"/>
      <c r="I12" s="102"/>
      <c r="J12" s="6"/>
      <c r="K12" s="6"/>
      <c r="L12" s="6"/>
    </row>
    <row r="13" spans="1:12" s="18" customFormat="1" ht="12.75" x14ac:dyDescent="0.2">
      <c r="A13" s="376" t="s">
        <v>30</v>
      </c>
      <c r="B13" s="377">
        <f>SUM(B7,B8,B11)</f>
        <v>52882.04</v>
      </c>
      <c r="C13" s="377">
        <f t="shared" ref="C13:D13" si="0">SUM(C7,C8,C11)</f>
        <v>39070.400000000001</v>
      </c>
      <c r="D13" s="377">
        <f t="shared" si="0"/>
        <v>13297.039999999999</v>
      </c>
      <c r="E13" s="378">
        <f>'A.2.14'!B15</f>
        <v>1670</v>
      </c>
      <c r="F13" s="379">
        <f>'A.2.14'!C15</f>
        <v>2260</v>
      </c>
      <c r="G13" s="102"/>
      <c r="H13" s="102"/>
      <c r="I13" s="102"/>
      <c r="J13" s="6"/>
      <c r="K13" s="6"/>
      <c r="L13" s="6"/>
    </row>
    <row r="14" spans="1:12" s="18" customFormat="1" ht="12.75" x14ac:dyDescent="0.2">
      <c r="A14" s="9"/>
      <c r="B14" s="22"/>
      <c r="C14" s="22"/>
      <c r="D14" s="22"/>
      <c r="E14" s="22"/>
      <c r="F14" s="22"/>
      <c r="G14" s="22"/>
      <c r="H14" s="22"/>
      <c r="I14" s="22"/>
      <c r="J14" s="9"/>
      <c r="K14" s="9"/>
    </row>
    <row r="15" spans="1:12" x14ac:dyDescent="0.2">
      <c r="A15" s="28"/>
    </row>
    <row r="16" spans="1:12" x14ac:dyDescent="0.2">
      <c r="A16" s="17" t="s">
        <v>43</v>
      </c>
    </row>
    <row r="17" spans="1:10" ht="12.75" x14ac:dyDescent="0.2">
      <c r="A17" s="209" t="s">
        <v>187</v>
      </c>
      <c r="B17" s="209"/>
      <c r="J17" s="40"/>
    </row>
    <row r="18" spans="1:10" ht="18.75" x14ac:dyDescent="0.3">
      <c r="A18" s="42"/>
      <c r="B18" s="39"/>
      <c r="C18" s="334"/>
      <c r="D18"/>
      <c r="E18"/>
      <c r="F18"/>
      <c r="G18" s="41"/>
      <c r="H18" s="41"/>
      <c r="I18" s="41"/>
      <c r="J18" s="40"/>
    </row>
    <row r="19" spans="1:10" ht="12.75" x14ac:dyDescent="0.2">
      <c r="A19" s="151" t="s">
        <v>45</v>
      </c>
      <c r="C19"/>
      <c r="D19"/>
      <c r="E19"/>
      <c r="F19"/>
      <c r="G19" s="41"/>
      <c r="H19" s="41"/>
      <c r="I19" s="41"/>
      <c r="J19" s="6"/>
    </row>
    <row r="20" spans="1:10" ht="15" x14ac:dyDescent="0.25">
      <c r="C20"/>
      <c r="D20" s="335"/>
      <c r="E20"/>
      <c r="F20"/>
      <c r="G20" s="41"/>
      <c r="H20" s="41"/>
      <c r="I20" s="41"/>
      <c r="J20" s="6"/>
    </row>
    <row r="21" spans="1:10" ht="15" x14ac:dyDescent="0.25">
      <c r="A21" s="184" t="s">
        <v>259</v>
      </c>
      <c r="B21" s="138"/>
      <c r="C21"/>
      <c r="D21" s="335"/>
      <c r="E21" s="335"/>
      <c r="F21" s="335"/>
      <c r="G21" s="41"/>
      <c r="H21" s="41"/>
      <c r="I21" s="41"/>
      <c r="J21" s="6"/>
    </row>
    <row r="22" spans="1:10" ht="15" x14ac:dyDescent="0.25">
      <c r="A22" s="151" t="s">
        <v>255</v>
      </c>
      <c r="B22" s="138"/>
      <c r="C22" s="335"/>
      <c r="D22" s="336"/>
      <c r="E22" s="336"/>
      <c r="F22" s="336"/>
      <c r="G22" s="41"/>
      <c r="H22" s="41"/>
      <c r="I22" s="41"/>
      <c r="J22" s="6"/>
    </row>
    <row r="23" spans="1:10" ht="15" x14ac:dyDescent="0.25">
      <c r="A23" s="138"/>
      <c r="B23" s="138"/>
      <c r="C23" s="335"/>
      <c r="D23" s="336"/>
      <c r="E23" s="336"/>
      <c r="F23" s="336"/>
      <c r="G23" s="41"/>
      <c r="H23" s="41"/>
      <c r="I23" s="41"/>
      <c r="J23" s="6"/>
    </row>
    <row r="24" spans="1:10" ht="15" x14ac:dyDescent="0.25">
      <c r="A24" s="138"/>
      <c r="B24" s="138"/>
      <c r="C24" s="335"/>
      <c r="D24" s="336"/>
      <c r="E24" s="336"/>
      <c r="F24" s="336"/>
    </row>
    <row r="25" spans="1:10" ht="15" x14ac:dyDescent="0.25">
      <c r="C25" s="335"/>
      <c r="D25" s="336"/>
      <c r="E25" s="336"/>
      <c r="F25" s="336"/>
    </row>
  </sheetData>
  <mergeCells count="3">
    <mergeCell ref="B5:D5"/>
    <mergeCell ref="E5:E6"/>
    <mergeCell ref="F5:F6"/>
  </mergeCells>
  <phoneticPr fontId="0" type="noConversion"/>
  <hyperlinks>
    <hyperlink ref="A19" location="Innhold!A1" display="Innhold" xr:uid="{00000000-0004-0000-0F00-000000000000}"/>
    <hyperlink ref="A22" r:id="rId1" xr:uid="{AC2214F8-7776-430B-8D62-9EFC022E8B15}"/>
  </hyperlinks>
  <pageMargins left="0.78740157499999996" right="0.78740157499999996" top="0.984251969" bottom="0.984251969" header="0.5" footer="0.5"/>
  <pageSetup paperSize="9" scale="90" orientation="landscape" r:id="rId2"/>
  <headerFooter alignWithMargins="0"/>
  <ignoredErrors>
    <ignoredError sqref="C17:G17 G11:G13 C15:G15 C14:G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AX55"/>
  <sheetViews>
    <sheetView showGridLines="0" zoomScaleNormal="100" workbookViewId="0">
      <selection activeCell="C1" sqref="C1"/>
    </sheetView>
  </sheetViews>
  <sheetFormatPr baseColWidth="10" defaultColWidth="11.42578125" defaultRowHeight="12.75" x14ac:dyDescent="0.2"/>
  <cols>
    <col min="1" max="1" width="1.5703125" style="6" customWidth="1"/>
    <col min="2" max="2" width="36.42578125" style="6" customWidth="1"/>
    <col min="3" max="3" width="11" style="6" customWidth="1"/>
    <col min="4" max="4" width="13.5703125" style="6" customWidth="1"/>
    <col min="5" max="5" width="18.140625" style="6" customWidth="1"/>
    <col min="6" max="6" width="18.5703125" style="6" customWidth="1"/>
    <col min="7" max="22" width="9.42578125" style="6" customWidth="1"/>
    <col min="23" max="16384" width="11.42578125" style="6"/>
  </cols>
  <sheetData>
    <row r="1" spans="1:50" x14ac:dyDescent="0.2">
      <c r="A1" s="265" t="s">
        <v>27</v>
      </c>
      <c r="B1" s="265"/>
      <c r="C1" s="109"/>
    </row>
    <row r="2" spans="1:50" ht="18" x14ac:dyDescent="0.25">
      <c r="A2" s="49" t="s">
        <v>28</v>
      </c>
      <c r="B2" s="5"/>
    </row>
    <row r="3" spans="1:50" ht="15.75" x14ac:dyDescent="0.25">
      <c r="A3" s="156" t="s">
        <v>29</v>
      </c>
      <c r="B3" s="156"/>
      <c r="C3" s="156"/>
      <c r="D3" s="156"/>
      <c r="E3" s="156"/>
      <c r="F3" s="156"/>
      <c r="G3" s="7"/>
    </row>
    <row r="5" spans="1:50" ht="16.5" x14ac:dyDescent="0.2">
      <c r="A5" s="59"/>
      <c r="B5" s="33"/>
      <c r="C5" s="23" t="s">
        <v>30</v>
      </c>
      <c r="D5" s="23" t="s">
        <v>31</v>
      </c>
      <c r="E5" s="23" t="s">
        <v>32</v>
      </c>
      <c r="F5" s="56" t="s">
        <v>33</v>
      </c>
    </row>
    <row r="6" spans="1:50" ht="14.25" x14ac:dyDescent="0.2">
      <c r="A6" s="55" t="s">
        <v>34</v>
      </c>
      <c r="B6" s="32"/>
      <c r="C6" s="25"/>
      <c r="D6" s="25"/>
      <c r="E6" s="25"/>
      <c r="F6" s="57" t="s">
        <v>35</v>
      </c>
    </row>
    <row r="7" spans="1:50" x14ac:dyDescent="0.2">
      <c r="A7" s="30" t="s">
        <v>36</v>
      </c>
      <c r="B7" s="152"/>
      <c r="C7" s="187">
        <f>SUM(D7:F7)</f>
        <v>59570</v>
      </c>
      <c r="D7" s="147">
        <v>31431</v>
      </c>
      <c r="E7" s="185">
        <v>11360</v>
      </c>
      <c r="F7" s="186">
        <v>16779</v>
      </c>
      <c r="G7" s="144"/>
      <c r="H7" s="8"/>
    </row>
    <row r="8" spans="1:50" x14ac:dyDescent="0.2">
      <c r="A8" s="30" t="s">
        <v>37</v>
      </c>
      <c r="B8" s="152"/>
      <c r="C8" s="187">
        <f t="shared" ref="C8:C9" si="0">SUM(D8:F8)</f>
        <v>28608</v>
      </c>
      <c r="D8" s="147">
        <v>12893</v>
      </c>
      <c r="E8" s="185">
        <v>5632</v>
      </c>
      <c r="F8" s="186">
        <v>10083</v>
      </c>
      <c r="G8" s="8"/>
      <c r="H8" s="8"/>
    </row>
    <row r="9" spans="1:50" x14ac:dyDescent="0.2">
      <c r="A9" s="152" t="s">
        <v>38</v>
      </c>
      <c r="B9" s="152"/>
      <c r="C9" s="239">
        <f t="shared" si="0"/>
        <v>88178</v>
      </c>
      <c r="D9" s="239">
        <v>44324</v>
      </c>
      <c r="E9" s="146">
        <v>16992</v>
      </c>
      <c r="F9" s="145">
        <v>26862</v>
      </c>
      <c r="G9" s="8"/>
      <c r="H9" s="8"/>
    </row>
    <row r="10" spans="1:50" x14ac:dyDescent="0.2">
      <c r="A10" s="101"/>
      <c r="B10" s="152"/>
      <c r="C10" s="187"/>
      <c r="D10" s="187"/>
      <c r="E10" s="185"/>
      <c r="F10" s="221"/>
      <c r="G10" s="8"/>
      <c r="H10" s="8"/>
    </row>
    <row r="11" spans="1:50" x14ac:dyDescent="0.2">
      <c r="A11" s="72" t="s">
        <v>39</v>
      </c>
      <c r="B11" s="152"/>
      <c r="C11" s="187">
        <f>SUM(D11:F11)</f>
        <v>3267</v>
      </c>
      <c r="D11" s="147">
        <v>2062</v>
      </c>
      <c r="E11" s="185">
        <v>436</v>
      </c>
      <c r="F11" s="186">
        <v>769</v>
      </c>
      <c r="H11" s="8"/>
    </row>
    <row r="12" spans="1:50" x14ac:dyDescent="0.2">
      <c r="A12" s="30" t="s">
        <v>40</v>
      </c>
      <c r="B12" s="152"/>
      <c r="C12" s="187">
        <f t="shared" ref="C12:C13" si="1">SUM(D12:F12)</f>
        <v>2996</v>
      </c>
      <c r="D12" s="147">
        <v>248</v>
      </c>
      <c r="E12" s="185">
        <v>251</v>
      </c>
      <c r="F12" s="186">
        <v>2497</v>
      </c>
      <c r="G12" s="8"/>
      <c r="H12" s="8"/>
    </row>
    <row r="13" spans="1:50" x14ac:dyDescent="0.2">
      <c r="A13" s="101" t="s">
        <v>41</v>
      </c>
      <c r="B13" s="152"/>
      <c r="C13" s="239">
        <f t="shared" si="1"/>
        <v>6263</v>
      </c>
      <c r="D13" s="240">
        <v>2310</v>
      </c>
      <c r="E13" s="222">
        <v>687</v>
      </c>
      <c r="F13" s="222">
        <v>3266</v>
      </c>
      <c r="G13" s="8"/>
      <c r="H13" s="8"/>
    </row>
    <row r="14" spans="1:50" x14ac:dyDescent="0.2">
      <c r="A14" s="101"/>
      <c r="B14" s="152"/>
      <c r="C14" s="243"/>
      <c r="D14" s="241"/>
      <c r="E14" s="186"/>
      <c r="F14" s="186"/>
      <c r="G14" s="8"/>
      <c r="H14" s="8"/>
    </row>
    <row r="15" spans="1:50" s="9" customFormat="1" x14ac:dyDescent="0.2">
      <c r="A15" s="44" t="s">
        <v>42</v>
      </c>
      <c r="B15" s="31"/>
      <c r="C15" s="239">
        <f>SUM(D15:F15)</f>
        <v>94441</v>
      </c>
      <c r="D15" s="239">
        <f>D9+D13</f>
        <v>46634</v>
      </c>
      <c r="E15" s="146">
        <f>E9+E13</f>
        <v>17679</v>
      </c>
      <c r="F15" s="145">
        <f>F9+F13</f>
        <v>30128</v>
      </c>
      <c r="G15" s="6"/>
      <c r="H15" s="8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1:50" s="9" customFormat="1" x14ac:dyDescent="0.2">
      <c r="A16" s="44"/>
      <c r="B16" s="44"/>
      <c r="C16" s="239"/>
      <c r="D16" s="174"/>
      <c r="E16" s="145"/>
      <c r="F16" s="145"/>
      <c r="G16" s="6"/>
      <c r="H16" s="8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1:50" s="9" customFormat="1" x14ac:dyDescent="0.2">
      <c r="A17" s="17" t="s">
        <v>43</v>
      </c>
      <c r="B17" s="44"/>
      <c r="C17" s="141"/>
      <c r="D17" s="141"/>
      <c r="E17" s="141"/>
      <c r="F17" s="141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1:50" s="109" customFormat="1" x14ac:dyDescent="0.2">
      <c r="A18" s="206" t="s">
        <v>44</v>
      </c>
      <c r="B18" s="206"/>
      <c r="C18" s="207"/>
      <c r="D18" s="242"/>
      <c r="E18" s="242"/>
      <c r="F18" s="207"/>
      <c r="G18" s="207"/>
    </row>
    <row r="19" spans="1:50" s="109" customFormat="1" x14ac:dyDescent="0.2">
      <c r="A19" s="206"/>
      <c r="B19" s="206"/>
      <c r="C19" s="207"/>
      <c r="D19" s="242"/>
      <c r="E19" s="242"/>
      <c r="F19" s="207"/>
      <c r="G19" s="207"/>
    </row>
    <row r="20" spans="1:50" s="109" customFormat="1" x14ac:dyDescent="0.2">
      <c r="A20" s="151" t="s">
        <v>45</v>
      </c>
      <c r="B20" s="206"/>
      <c r="C20" s="207"/>
      <c r="D20" s="242"/>
      <c r="E20" s="242"/>
      <c r="F20" s="207"/>
      <c r="G20" s="207"/>
    </row>
    <row r="21" spans="1:50" x14ac:dyDescent="0.2">
      <c r="B21" s="12"/>
      <c r="C21" s="13"/>
      <c r="D21" s="13"/>
    </row>
    <row r="22" spans="1:50" x14ac:dyDescent="0.2">
      <c r="A22" s="332" t="s">
        <v>46</v>
      </c>
      <c r="B22" s="12"/>
      <c r="C22" s="13"/>
      <c r="D22" s="13"/>
    </row>
    <row r="23" spans="1:50" x14ac:dyDescent="0.2">
      <c r="B23" s="12"/>
      <c r="C23" s="11"/>
      <c r="D23" s="11"/>
    </row>
    <row r="24" spans="1:50" ht="15" x14ac:dyDescent="0.25">
      <c r="A24" s="12"/>
      <c r="B24" s="406"/>
      <c r="C24" s="115"/>
      <c r="D24" s="154"/>
      <c r="E24" s="143"/>
      <c r="F24" s="149"/>
    </row>
    <row r="25" spans="1:50" ht="15" x14ac:dyDescent="0.25">
      <c r="A25" s="10"/>
      <c r="B25" s="406"/>
      <c r="C25" s="140"/>
      <c r="D25" s="140"/>
      <c r="E25" s="140"/>
      <c r="F25" s="140"/>
    </row>
    <row r="26" spans="1:50" x14ac:dyDescent="0.2">
      <c r="A26" s="10"/>
      <c r="B26"/>
      <c r="C26"/>
      <c r="D26" s="162"/>
      <c r="E26"/>
    </row>
    <row r="27" spans="1:50" x14ac:dyDescent="0.2">
      <c r="A27" s="14"/>
      <c r="B27"/>
      <c r="C27"/>
      <c r="D27" s="162"/>
      <c r="E27" s="162"/>
      <c r="F27" s="163"/>
    </row>
    <row r="28" spans="1:50" ht="15" x14ac:dyDescent="0.25">
      <c r="B28" s="406"/>
      <c r="C28"/>
      <c r="D28"/>
      <c r="E28"/>
      <c r="F28"/>
      <c r="G28"/>
    </row>
    <row r="29" spans="1:50" ht="15" x14ac:dyDescent="0.25">
      <c r="A29" s="14"/>
      <c r="B29" s="406"/>
      <c r="C29"/>
      <c r="D29"/>
      <c r="E29"/>
      <c r="F29"/>
      <c r="G29"/>
    </row>
    <row r="30" spans="1:50" x14ac:dyDescent="0.2">
      <c r="B30"/>
      <c r="C30"/>
      <c r="D30"/>
      <c r="E30"/>
      <c r="F30"/>
      <c r="G30"/>
    </row>
    <row r="31" spans="1:50" x14ac:dyDescent="0.2">
      <c r="A31" s="14"/>
      <c r="B31"/>
      <c r="C31"/>
      <c r="D31"/>
      <c r="E31"/>
      <c r="F31"/>
      <c r="G31"/>
    </row>
    <row r="32" spans="1:50" ht="15" x14ac:dyDescent="0.25">
      <c r="B32"/>
      <c r="C32"/>
      <c r="D32"/>
      <c r="E32"/>
      <c r="F32" s="406"/>
      <c r="G32" s="406"/>
    </row>
    <row r="33" spans="1:7" ht="15" x14ac:dyDescent="0.25">
      <c r="A33" s="15"/>
      <c r="B33" s="406"/>
      <c r="C33" s="406"/>
      <c r="D33" s="406"/>
      <c r="E33" s="406"/>
      <c r="F33" s="407"/>
      <c r="G33" s="407"/>
    </row>
    <row r="34" spans="1:7" ht="15" x14ac:dyDescent="0.25">
      <c r="B34"/>
      <c r="C34"/>
      <c r="D34"/>
      <c r="E34" s="406"/>
      <c r="F34" s="407"/>
      <c r="G34" s="407"/>
    </row>
    <row r="35" spans="1:7" ht="15" x14ac:dyDescent="0.25">
      <c r="B35"/>
      <c r="C35"/>
      <c r="D35"/>
      <c r="E35" s="406"/>
      <c r="F35" s="407"/>
      <c r="G35" s="407"/>
    </row>
    <row r="36" spans="1:7" ht="15" x14ac:dyDescent="0.25">
      <c r="B36"/>
      <c r="C36"/>
      <c r="D36"/>
      <c r="E36" s="406"/>
      <c r="F36" s="407"/>
      <c r="G36" s="407"/>
    </row>
    <row r="37" spans="1:7" ht="15" x14ac:dyDescent="0.25">
      <c r="B37"/>
      <c r="C37"/>
      <c r="D37"/>
      <c r="E37" s="406"/>
      <c r="F37" s="407"/>
      <c r="G37" s="407"/>
    </row>
    <row r="38" spans="1:7" ht="15" x14ac:dyDescent="0.25">
      <c r="B38"/>
      <c r="C38"/>
      <c r="D38"/>
      <c r="E38" s="406"/>
      <c r="F38" s="407"/>
      <c r="G38" s="407"/>
    </row>
    <row r="39" spans="1:7" ht="15" x14ac:dyDescent="0.25">
      <c r="B39"/>
      <c r="C39"/>
      <c r="D39" s="406"/>
      <c r="E39" s="406"/>
      <c r="F39" s="108"/>
      <c r="G39" s="108"/>
    </row>
    <row r="40" spans="1:7" ht="15" x14ac:dyDescent="0.25">
      <c r="B40"/>
      <c r="C40"/>
      <c r="D40"/>
      <c r="E40" s="406"/>
      <c r="F40" s="108"/>
      <c r="G40" s="108"/>
    </row>
    <row r="41" spans="1:7" ht="15" x14ac:dyDescent="0.25">
      <c r="B41"/>
      <c r="C41"/>
      <c r="D41"/>
      <c r="E41" s="406"/>
      <c r="F41" s="108"/>
      <c r="G41" s="108"/>
    </row>
    <row r="42" spans="1:7" ht="15" x14ac:dyDescent="0.25">
      <c r="B42"/>
      <c r="C42"/>
      <c r="D42"/>
      <c r="E42" s="406"/>
      <c r="F42" s="108"/>
      <c r="G42" s="108"/>
    </row>
    <row r="43" spans="1:7" ht="15" x14ac:dyDescent="0.25">
      <c r="B43"/>
      <c r="C43"/>
      <c r="D43"/>
      <c r="E43" s="406"/>
      <c r="F43" s="108"/>
      <c r="G43" s="108"/>
    </row>
    <row r="44" spans="1:7" ht="15" x14ac:dyDescent="0.25">
      <c r="B44"/>
      <c r="C44"/>
      <c r="D44"/>
      <c r="E44" s="406"/>
      <c r="F44" s="108"/>
      <c r="G44" s="108"/>
    </row>
    <row r="45" spans="1:7" ht="15" x14ac:dyDescent="0.25">
      <c r="B45"/>
      <c r="C45"/>
      <c r="D45"/>
      <c r="E45" s="406"/>
      <c r="F45" s="108"/>
      <c r="G45" s="108"/>
    </row>
    <row r="46" spans="1:7" x14ac:dyDescent="0.2">
      <c r="B46"/>
      <c r="C46"/>
      <c r="D46"/>
      <c r="E46"/>
      <c r="F46"/>
      <c r="G46"/>
    </row>
    <row r="47" spans="1:7" x14ac:dyDescent="0.2">
      <c r="B47"/>
      <c r="C47"/>
      <c r="D47"/>
      <c r="E47"/>
      <c r="F47"/>
      <c r="G47"/>
    </row>
    <row r="48" spans="1:7" ht="15" x14ac:dyDescent="0.25">
      <c r="B48" s="406"/>
      <c r="C48"/>
      <c r="D48"/>
      <c r="E48"/>
      <c r="F48"/>
      <c r="G48"/>
    </row>
    <row r="49" spans="2:13" ht="15" x14ac:dyDescent="0.25">
      <c r="B49" s="406"/>
      <c r="C49"/>
      <c r="D49"/>
      <c r="E49"/>
      <c r="F49"/>
      <c r="G49"/>
    </row>
    <row r="50" spans="2:13" ht="15" x14ac:dyDescent="0.25">
      <c r="B50" s="406"/>
      <c r="C50"/>
      <c r="D50"/>
      <c r="E50"/>
      <c r="F50"/>
      <c r="G50"/>
      <c r="L50"/>
      <c r="M50"/>
    </row>
    <row r="51" spans="2:13" ht="15" x14ac:dyDescent="0.25">
      <c r="B51" s="406"/>
      <c r="C51"/>
      <c r="D51"/>
      <c r="E51"/>
      <c r="F51"/>
      <c r="G51"/>
    </row>
    <row r="52" spans="2:13" ht="15" x14ac:dyDescent="0.25">
      <c r="B52" s="406"/>
      <c r="C52"/>
      <c r="D52"/>
      <c r="E52"/>
      <c r="F52"/>
      <c r="G52"/>
    </row>
    <row r="53" spans="2:13" ht="15" x14ac:dyDescent="0.25">
      <c r="B53" s="406"/>
      <c r="C53"/>
      <c r="D53"/>
      <c r="E53"/>
      <c r="F53"/>
      <c r="G53"/>
    </row>
    <row r="54" spans="2:13" ht="15" x14ac:dyDescent="0.25">
      <c r="B54" s="406"/>
      <c r="C54"/>
      <c r="D54"/>
      <c r="E54"/>
      <c r="F54"/>
      <c r="G54"/>
    </row>
    <row r="55" spans="2:13" ht="15" x14ac:dyDescent="0.25">
      <c r="B55" s="406"/>
      <c r="C55"/>
      <c r="D55"/>
      <c r="E55"/>
      <c r="F55"/>
      <c r="G55"/>
    </row>
  </sheetData>
  <phoneticPr fontId="0" type="noConversion"/>
  <hyperlinks>
    <hyperlink ref="A20" location="Innhold!A1" display="Innhold" xr:uid="{00000000-0004-0000-0100-000000000000}"/>
    <hyperlink ref="A22" r:id="rId1" xr:uid="{CE28D9FA-33E2-4320-A1CA-E54A6C92D7B5}"/>
  </hyperlinks>
  <pageMargins left="0.48" right="0.28000000000000003" top="0.984251969" bottom="0.984251969" header="0.5" footer="0.5"/>
  <pageSetup paperSize="9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T45"/>
  <sheetViews>
    <sheetView showGridLines="0" zoomScaleNormal="100" workbookViewId="0">
      <selection activeCell="J14" sqref="J14"/>
    </sheetView>
  </sheetViews>
  <sheetFormatPr baseColWidth="10" defaultColWidth="11.42578125" defaultRowHeight="12.75" x14ac:dyDescent="0.2"/>
  <cols>
    <col min="1" max="1" width="3.140625" style="6" customWidth="1"/>
    <col min="2" max="2" width="33.42578125" style="6" customWidth="1"/>
    <col min="3" max="3" width="10.5703125" style="6" customWidth="1"/>
    <col min="4" max="4" width="13" style="6" customWidth="1"/>
    <col min="5" max="5" width="12.140625" style="6" customWidth="1"/>
    <col min="6" max="6" width="14.42578125" style="6" bestFit="1" customWidth="1"/>
    <col min="7" max="7" width="13" style="6" customWidth="1"/>
    <col min="8" max="9" width="13.42578125" style="6" customWidth="1"/>
    <col min="10" max="15" width="9.42578125" style="6" customWidth="1"/>
    <col min="16" max="16" width="23.5703125" style="6" customWidth="1"/>
    <col min="17" max="17" width="9.42578125" style="6" customWidth="1"/>
    <col min="18" max="18" width="12.140625" style="6" customWidth="1"/>
    <col min="19" max="19" width="9.42578125" style="6" customWidth="1"/>
    <col min="20" max="16384" width="11.42578125" style="6"/>
  </cols>
  <sheetData>
    <row r="1" spans="1:20" x14ac:dyDescent="0.2">
      <c r="A1" s="265" t="s">
        <v>27</v>
      </c>
      <c r="B1" s="265"/>
      <c r="C1" s="109"/>
    </row>
    <row r="2" spans="1:20" ht="18" x14ac:dyDescent="0.25">
      <c r="A2" s="49" t="s">
        <v>47</v>
      </c>
      <c r="B2" s="49"/>
    </row>
    <row r="3" spans="1:20" ht="15.75" x14ac:dyDescent="0.25">
      <c r="A3" s="7" t="s">
        <v>48</v>
      </c>
      <c r="B3" s="7"/>
      <c r="C3" s="7"/>
      <c r="D3" s="7"/>
    </row>
    <row r="4" spans="1:20" x14ac:dyDescent="0.2">
      <c r="B4" s="81"/>
    </row>
    <row r="5" spans="1:20" ht="18.75" customHeight="1" x14ac:dyDescent="0.2">
      <c r="A5" s="60"/>
      <c r="B5" s="77"/>
      <c r="C5" s="74"/>
      <c r="D5" s="74"/>
      <c r="E5" s="448" t="s">
        <v>49</v>
      </c>
      <c r="F5" s="449"/>
      <c r="G5" s="74"/>
      <c r="H5" s="450" t="s">
        <v>50</v>
      </c>
      <c r="I5" s="451"/>
    </row>
    <row r="6" spans="1:20" ht="14.25" customHeight="1" x14ac:dyDescent="0.2">
      <c r="A6" s="61"/>
      <c r="B6" s="78"/>
      <c r="C6" s="75" t="s">
        <v>30</v>
      </c>
      <c r="D6" s="24" t="s">
        <v>51</v>
      </c>
      <c r="E6" s="24" t="s">
        <v>52</v>
      </c>
      <c r="F6" s="24" t="s">
        <v>53</v>
      </c>
      <c r="G6" s="24" t="s">
        <v>54</v>
      </c>
      <c r="H6" s="24" t="s">
        <v>55</v>
      </c>
      <c r="I6" s="118" t="s">
        <v>56</v>
      </c>
      <c r="N6"/>
      <c r="O6"/>
      <c r="P6"/>
      <c r="Q6"/>
      <c r="R6"/>
      <c r="S6"/>
      <c r="T6"/>
    </row>
    <row r="7" spans="1:20" ht="14.25" customHeight="1" x14ac:dyDescent="0.2">
      <c r="A7" s="62"/>
      <c r="B7" s="79"/>
      <c r="C7" s="75"/>
      <c r="D7" s="24"/>
      <c r="E7" s="24" t="s">
        <v>57</v>
      </c>
      <c r="F7" s="24" t="s">
        <v>58</v>
      </c>
      <c r="G7" s="24" t="s">
        <v>59</v>
      </c>
      <c r="H7" s="24" t="s">
        <v>60</v>
      </c>
      <c r="I7" s="118" t="s">
        <v>61</v>
      </c>
      <c r="N7"/>
      <c r="O7"/>
      <c r="P7"/>
      <c r="Q7"/>
      <c r="R7"/>
      <c r="S7"/>
      <c r="T7"/>
    </row>
    <row r="8" spans="1:20" ht="18.75" customHeight="1" x14ac:dyDescent="0.2">
      <c r="A8" s="36" t="s">
        <v>62</v>
      </c>
      <c r="B8" s="80"/>
      <c r="C8" s="76"/>
      <c r="D8" s="25"/>
      <c r="E8" s="25"/>
      <c r="F8" s="25"/>
      <c r="G8" s="25" t="s">
        <v>63</v>
      </c>
      <c r="H8" s="25" t="s">
        <v>64</v>
      </c>
      <c r="I8" s="57"/>
      <c r="N8"/>
      <c r="O8"/>
      <c r="P8"/>
      <c r="Q8"/>
      <c r="R8"/>
      <c r="S8"/>
      <c r="T8"/>
    </row>
    <row r="9" spans="1:20" ht="14.25" x14ac:dyDescent="0.2">
      <c r="A9" s="100" t="s">
        <v>65</v>
      </c>
      <c r="B9" s="123"/>
      <c r="C9" s="187">
        <v>46634</v>
      </c>
      <c r="D9" s="194">
        <f>35249+1004+867</f>
        <v>37120</v>
      </c>
      <c r="E9" s="193">
        <v>1157</v>
      </c>
      <c r="F9" s="193">
        <v>735</v>
      </c>
      <c r="G9" s="245">
        <v>1814</v>
      </c>
      <c r="H9" s="194">
        <v>5350</v>
      </c>
      <c r="I9" s="244">
        <v>459</v>
      </c>
      <c r="J9" s="8"/>
      <c r="K9" s="8"/>
      <c r="L9" s="13"/>
      <c r="N9"/>
      <c r="O9"/>
      <c r="P9"/>
      <c r="Q9"/>
      <c r="R9"/>
      <c r="S9"/>
      <c r="T9"/>
    </row>
    <row r="10" spans="1:20" ht="14.25" x14ac:dyDescent="0.2">
      <c r="A10" s="100" t="s">
        <v>66</v>
      </c>
      <c r="B10" s="123"/>
      <c r="C10" s="187">
        <v>17679</v>
      </c>
      <c r="D10" s="194">
        <v>1909</v>
      </c>
      <c r="E10" s="194">
        <v>6935</v>
      </c>
      <c r="F10" s="194">
        <v>5166</v>
      </c>
      <c r="G10" s="194">
        <v>1290</v>
      </c>
      <c r="H10" s="194">
        <v>1052</v>
      </c>
      <c r="I10" s="188">
        <v>1327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/>
    </row>
    <row r="11" spans="1:20" ht="14.25" x14ac:dyDescent="0.2">
      <c r="A11" s="197" t="s">
        <v>67</v>
      </c>
      <c r="B11" s="197"/>
      <c r="C11" s="187">
        <v>30128</v>
      </c>
      <c r="D11" s="147">
        <v>677</v>
      </c>
      <c r="E11" s="193">
        <f>1951+19504</f>
        <v>21455</v>
      </c>
      <c r="F11" s="193">
        <v>4313</v>
      </c>
      <c r="G11" s="193">
        <v>1794</v>
      </c>
      <c r="H11" s="193">
        <v>519</v>
      </c>
      <c r="I11" s="154">
        <v>1370</v>
      </c>
      <c r="J11" s="8"/>
      <c r="K11" s="8"/>
      <c r="M11" s="8"/>
      <c r="N11"/>
      <c r="O11"/>
      <c r="P11"/>
      <c r="Q11"/>
      <c r="R11"/>
      <c r="S11"/>
      <c r="T11"/>
    </row>
    <row r="12" spans="1:20" x14ac:dyDescent="0.2">
      <c r="A12" s="31" t="s">
        <v>68</v>
      </c>
      <c r="B12" s="31"/>
      <c r="C12" s="246">
        <f>SUM(C9:C11)</f>
        <v>94441</v>
      </c>
      <c r="D12" s="246">
        <f t="shared" ref="D12:I12" si="0">SUM(D9:D11)</f>
        <v>39706</v>
      </c>
      <c r="E12" s="246">
        <f t="shared" si="0"/>
        <v>29547</v>
      </c>
      <c r="F12" s="246">
        <f t="shared" si="0"/>
        <v>10214</v>
      </c>
      <c r="G12" s="246">
        <f t="shared" si="0"/>
        <v>4898</v>
      </c>
      <c r="H12" s="246">
        <f t="shared" si="0"/>
        <v>6921</v>
      </c>
      <c r="I12" s="247">
        <f t="shared" si="0"/>
        <v>3156</v>
      </c>
      <c r="J12" s="8"/>
      <c r="K12" s="8"/>
      <c r="N12"/>
      <c r="O12"/>
      <c r="P12"/>
      <c r="Q12"/>
      <c r="R12"/>
      <c r="S12"/>
      <c r="T12"/>
    </row>
    <row r="13" spans="1:20" s="138" customFormat="1" ht="14.25" x14ac:dyDescent="0.2">
      <c r="A13" s="129" t="s">
        <v>69</v>
      </c>
      <c r="B13" s="129"/>
      <c r="C13" s="147">
        <f>D13+E13+F13</f>
        <v>11284</v>
      </c>
      <c r="D13" s="193">
        <v>4967</v>
      </c>
      <c r="E13" s="193">
        <v>6189</v>
      </c>
      <c r="F13" s="193">
        <v>128</v>
      </c>
      <c r="G13" s="193" t="s">
        <v>20</v>
      </c>
      <c r="H13" s="193" t="s">
        <v>20</v>
      </c>
      <c r="I13" s="266" t="s">
        <v>20</v>
      </c>
      <c r="J13" s="8"/>
      <c r="K13" s="8"/>
      <c r="N13" s="102"/>
      <c r="O13" s="102"/>
      <c r="P13" s="102"/>
      <c r="Q13" s="102"/>
      <c r="R13" s="102"/>
      <c r="S13" s="102"/>
      <c r="T13" s="102"/>
    </row>
    <row r="14" spans="1:20" x14ac:dyDescent="0.2">
      <c r="A14" s="31" t="s">
        <v>30</v>
      </c>
      <c r="B14" s="31"/>
      <c r="C14" s="267">
        <f>C12+C13</f>
        <v>105725</v>
      </c>
      <c r="D14" s="267">
        <f>D12+D13</f>
        <v>44673</v>
      </c>
      <c r="E14" s="267">
        <f>E12+E13</f>
        <v>35736</v>
      </c>
      <c r="F14" s="267">
        <f>F12+F13</f>
        <v>10342</v>
      </c>
      <c r="G14" s="267">
        <f>G12</f>
        <v>4898</v>
      </c>
      <c r="H14" s="267">
        <f>H12</f>
        <v>6921</v>
      </c>
      <c r="I14" s="268">
        <f>I12</f>
        <v>3156</v>
      </c>
      <c r="J14" s="8"/>
      <c r="K14" s="8"/>
      <c r="N14"/>
      <c r="O14"/>
      <c r="P14"/>
      <c r="Q14"/>
      <c r="R14"/>
      <c r="S14"/>
      <c r="T14"/>
    </row>
    <row r="15" spans="1:20" x14ac:dyDescent="0.2">
      <c r="A15" s="44"/>
      <c r="B15" s="44"/>
      <c r="C15" s="268"/>
      <c r="D15" s="268"/>
      <c r="E15" s="268"/>
      <c r="F15" s="268"/>
      <c r="G15" s="268"/>
      <c r="H15" s="268"/>
      <c r="I15" s="268"/>
      <c r="J15" s="168"/>
      <c r="K15" s="8"/>
      <c r="N15"/>
      <c r="O15"/>
      <c r="P15"/>
      <c r="Q15"/>
      <c r="R15"/>
      <c r="S15"/>
      <c r="T15"/>
    </row>
    <row r="16" spans="1:20" x14ac:dyDescent="0.2">
      <c r="A16" s="17" t="s">
        <v>43</v>
      </c>
      <c r="B16" s="9"/>
      <c r="C16" s="39"/>
      <c r="D16" s="39"/>
      <c r="E16" s="39"/>
      <c r="F16" s="39"/>
      <c r="G16" s="39"/>
      <c r="H16" s="39"/>
      <c r="I16" s="39"/>
    </row>
    <row r="17" spans="1:12" x14ac:dyDescent="0.2">
      <c r="A17" s="17" t="s">
        <v>70</v>
      </c>
      <c r="B17" s="9"/>
      <c r="C17" s="39"/>
      <c r="D17" s="39"/>
      <c r="E17" s="39"/>
      <c r="F17" s="39"/>
      <c r="G17" s="39"/>
      <c r="H17" s="39"/>
      <c r="I17" s="39"/>
    </row>
    <row r="18" spans="1:12" x14ac:dyDescent="0.2">
      <c r="A18" s="17" t="s">
        <v>71</v>
      </c>
      <c r="B18" s="9"/>
      <c r="C18" s="39"/>
      <c r="D18" s="39"/>
      <c r="E18" s="39"/>
      <c r="F18" s="39"/>
      <c r="G18" s="39"/>
      <c r="H18" s="39"/>
      <c r="I18" s="39"/>
    </row>
    <row r="19" spans="1:12" s="17" customFormat="1" ht="11.25" x14ac:dyDescent="0.2">
      <c r="A19" s="17" t="s">
        <v>72</v>
      </c>
      <c r="B19" s="82"/>
      <c r="C19" s="16"/>
      <c r="D19" s="16"/>
      <c r="E19" s="16"/>
      <c r="F19" s="16"/>
    </row>
    <row r="20" spans="1:12" s="17" customFormat="1" ht="11.25" x14ac:dyDescent="0.2">
      <c r="A20" s="17" t="s">
        <v>73</v>
      </c>
      <c r="B20" s="82"/>
      <c r="C20" s="16"/>
      <c r="D20" s="16"/>
      <c r="E20" s="16"/>
      <c r="F20" s="16"/>
      <c r="I20" s="39"/>
    </row>
    <row r="21" spans="1:12" s="109" customFormat="1" x14ac:dyDescent="0.2">
      <c r="A21" s="206" t="s">
        <v>44</v>
      </c>
      <c r="B21" s="206"/>
      <c r="C21" s="208"/>
      <c r="D21" s="208"/>
      <c r="E21" s="208"/>
      <c r="F21" s="208"/>
      <c r="G21" s="208"/>
      <c r="H21" s="208"/>
      <c r="I21" s="208"/>
      <c r="J21" s="208"/>
      <c r="K21" s="208"/>
      <c r="L21" s="208"/>
    </row>
    <row r="22" spans="1:12" s="109" customFormat="1" x14ac:dyDescent="0.2">
      <c r="A22" s="206"/>
      <c r="B22" s="206"/>
      <c r="C22" s="208"/>
      <c r="D22" s="208"/>
      <c r="E22" s="208"/>
      <c r="F22" s="208"/>
      <c r="G22" s="208"/>
      <c r="H22" s="208"/>
      <c r="I22" s="208"/>
      <c r="J22" s="208"/>
      <c r="K22" s="208"/>
      <c r="L22" s="208"/>
    </row>
    <row r="23" spans="1:12" x14ac:dyDescent="0.2">
      <c r="A23" s="151" t="s">
        <v>45</v>
      </c>
      <c r="C23" s="13"/>
      <c r="E23"/>
    </row>
    <row r="24" spans="1:12" x14ac:dyDescent="0.2">
      <c r="D24" s="13"/>
      <c r="E24"/>
    </row>
    <row r="25" spans="1:12" x14ac:dyDescent="0.2">
      <c r="A25" s="151" t="s">
        <v>74</v>
      </c>
      <c r="C25" s="13"/>
      <c r="E25"/>
      <c r="F25" s="13"/>
    </row>
    <row r="26" spans="1:12" ht="15" x14ac:dyDescent="0.25">
      <c r="B26" s="406"/>
      <c r="C26" s="140"/>
      <c r="D26"/>
      <c r="G26" s="13"/>
    </row>
    <row r="27" spans="1:12" ht="15" x14ac:dyDescent="0.25">
      <c r="B27" s="406"/>
      <c r="C27" s="115"/>
      <c r="D27" s="115"/>
    </row>
    <row r="28" spans="1:12" x14ac:dyDescent="0.2">
      <c r="C28" s="115"/>
      <c r="D28"/>
    </row>
    <row r="29" spans="1:12" x14ac:dyDescent="0.2">
      <c r="C29"/>
      <c r="D29"/>
    </row>
    <row r="30" spans="1:12" ht="15" x14ac:dyDescent="0.25">
      <c r="B30"/>
      <c r="C30" s="408"/>
      <c r="D30" s="406"/>
    </row>
    <row r="31" spans="1:12" ht="15" x14ac:dyDescent="0.25">
      <c r="B31" s="406"/>
      <c r="C31" s="108"/>
      <c r="D31" s="108"/>
    </row>
    <row r="32" spans="1:12" ht="15" x14ac:dyDescent="0.25">
      <c r="B32" s="406"/>
      <c r="C32" s="158"/>
      <c r="D32" s="108"/>
    </row>
    <row r="33" spans="2:4" ht="15" x14ac:dyDescent="0.25">
      <c r="B33" s="406"/>
      <c r="C33" s="108"/>
      <c r="D33" s="108"/>
    </row>
    <row r="34" spans="2:4" ht="15" x14ac:dyDescent="0.25">
      <c r="B34" s="406"/>
      <c r="C34" s="108"/>
      <c r="D34" s="108"/>
    </row>
    <row r="35" spans="2:4" ht="15" x14ac:dyDescent="0.25">
      <c r="B35" s="406"/>
      <c r="C35" s="108"/>
      <c r="D35" s="108"/>
    </row>
    <row r="36" spans="2:4" ht="15" x14ac:dyDescent="0.25">
      <c r="B36" s="406"/>
      <c r="C36" s="108"/>
      <c r="D36" s="407"/>
    </row>
    <row r="37" spans="2:4" ht="15" x14ac:dyDescent="0.25">
      <c r="B37" s="406"/>
      <c r="C37" s="108"/>
      <c r="D37" s="108"/>
    </row>
    <row r="38" spans="2:4" ht="15" x14ac:dyDescent="0.25">
      <c r="B38" s="406"/>
      <c r="C38" s="108"/>
      <c r="D38" s="108"/>
    </row>
    <row r="39" spans="2:4" ht="15" x14ac:dyDescent="0.25">
      <c r="B39" s="406"/>
      <c r="C39" s="108"/>
      <c r="D39" s="108"/>
    </row>
    <row r="40" spans="2:4" ht="15" x14ac:dyDescent="0.25">
      <c r="B40" s="406"/>
      <c r="C40" s="108"/>
      <c r="D40" s="108"/>
    </row>
    <row r="41" spans="2:4" ht="15" x14ac:dyDescent="0.25">
      <c r="B41" s="406"/>
      <c r="C41" s="108"/>
      <c r="D41" s="108"/>
    </row>
    <row r="42" spans="2:4" ht="15" x14ac:dyDescent="0.25">
      <c r="B42" s="406"/>
      <c r="C42" s="108"/>
      <c r="D42" s="108"/>
    </row>
    <row r="43" spans="2:4" x14ac:dyDescent="0.2">
      <c r="B43"/>
      <c r="C43"/>
      <c r="D43"/>
    </row>
    <row r="44" spans="2:4" x14ac:dyDescent="0.2">
      <c r="B44"/>
      <c r="C44"/>
      <c r="D44"/>
    </row>
    <row r="45" spans="2:4" ht="15" x14ac:dyDescent="0.25">
      <c r="B45" s="406"/>
      <c r="C45"/>
      <c r="D45"/>
    </row>
  </sheetData>
  <mergeCells count="2">
    <mergeCell ref="E5:F5"/>
    <mergeCell ref="H5:I5"/>
  </mergeCells>
  <hyperlinks>
    <hyperlink ref="A23" location="Innhold!A1" display="Innhold" xr:uid="{00000000-0004-0000-0200-000000000000}"/>
    <hyperlink ref="A25" r:id="rId1" xr:uid="{5B54AE45-BFAD-48CA-8B4C-224E28390D9D}"/>
  </hyperlinks>
  <pageMargins left="0.48" right="0.28000000000000003" top="0.984251969" bottom="0.984251969" header="0.5" footer="0.5"/>
  <pageSetup paperSize="9" scale="80" orientation="landscape" r:id="rId2"/>
  <headerFooter alignWithMargins="0"/>
  <ignoredErrors>
    <ignoredError sqref="H26:M26 L14:M14 L12:M12 G21:M21 L13:M13 K16:M16 H25:M25 H24:M24 F23:M2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BL31"/>
  <sheetViews>
    <sheetView showGridLines="0" zoomScaleNormal="100" workbookViewId="0"/>
  </sheetViews>
  <sheetFormatPr baseColWidth="10" defaultColWidth="11.42578125" defaultRowHeight="12.75" x14ac:dyDescent="0.2"/>
  <cols>
    <col min="1" max="1" width="39.42578125" customWidth="1"/>
    <col min="2" max="2" width="10.5703125" customWidth="1"/>
    <col min="3" max="3" width="13.42578125" customWidth="1"/>
    <col min="4" max="4" width="13.5703125" customWidth="1"/>
    <col min="5" max="5" width="14.42578125" bestFit="1" customWidth="1"/>
    <col min="6" max="6" width="12.85546875" customWidth="1"/>
    <col min="7" max="7" width="13.42578125" customWidth="1"/>
    <col min="8" max="8" width="14.42578125" customWidth="1"/>
    <col min="9" max="18" width="9.42578125" customWidth="1"/>
  </cols>
  <sheetData>
    <row r="1" spans="1:10" x14ac:dyDescent="0.2">
      <c r="A1" s="265" t="s">
        <v>27</v>
      </c>
      <c r="B1" s="109"/>
      <c r="C1" s="109"/>
      <c r="D1" s="109"/>
      <c r="E1" s="430"/>
      <c r="F1" s="109"/>
    </row>
    <row r="2" spans="1:10" ht="18" x14ac:dyDescent="0.25">
      <c r="A2" s="111" t="s">
        <v>75</v>
      </c>
    </row>
    <row r="3" spans="1:10" ht="15.75" x14ac:dyDescent="0.25">
      <c r="A3" s="112" t="s">
        <v>76</v>
      </c>
      <c r="B3" s="112"/>
      <c r="C3" s="112"/>
    </row>
    <row r="4" spans="1:10" ht="15.75" x14ac:dyDescent="0.25">
      <c r="A4" s="112"/>
      <c r="B4" s="112"/>
      <c r="C4" s="112"/>
    </row>
    <row r="5" spans="1:10" ht="14.25" customHeight="1" x14ac:dyDescent="0.2">
      <c r="A5" s="124"/>
      <c r="B5" s="125"/>
      <c r="C5" s="393"/>
      <c r="D5" s="452" t="s">
        <v>49</v>
      </c>
      <c r="E5" s="452"/>
      <c r="F5" s="125"/>
      <c r="G5" s="453" t="s">
        <v>50</v>
      </c>
      <c r="H5" s="454"/>
    </row>
    <row r="6" spans="1:10" ht="14.25" customHeight="1" x14ac:dyDescent="0.2">
      <c r="A6" s="126"/>
      <c r="B6" s="116" t="s">
        <v>30</v>
      </c>
      <c r="C6" s="394" t="s">
        <v>51</v>
      </c>
      <c r="D6" s="24" t="s">
        <v>52</v>
      </c>
      <c r="E6" s="117" t="s">
        <v>77</v>
      </c>
      <c r="F6" s="117" t="s">
        <v>54</v>
      </c>
      <c r="G6" s="117" t="s">
        <v>55</v>
      </c>
      <c r="H6" s="118" t="s">
        <v>56</v>
      </c>
    </row>
    <row r="7" spans="1:10" ht="14.25" customHeight="1" x14ac:dyDescent="0.2">
      <c r="A7" s="127"/>
      <c r="B7" s="116"/>
      <c r="C7" s="394"/>
      <c r="D7" s="24" t="s">
        <v>57</v>
      </c>
      <c r="E7" s="117"/>
      <c r="F7" s="117" t="s">
        <v>59</v>
      </c>
      <c r="G7" s="117" t="s">
        <v>60</v>
      </c>
      <c r="H7" s="118" t="s">
        <v>61</v>
      </c>
    </row>
    <row r="8" spans="1:10" ht="14.25" customHeight="1" x14ac:dyDescent="0.2">
      <c r="A8" s="128" t="s">
        <v>62</v>
      </c>
      <c r="B8" s="119"/>
      <c r="C8" s="395"/>
      <c r="D8" s="120"/>
      <c r="E8" s="120"/>
      <c r="F8" s="223" t="s">
        <v>78</v>
      </c>
      <c r="G8" s="120" t="s">
        <v>64</v>
      </c>
      <c r="H8" s="121"/>
    </row>
    <row r="9" spans="1:10" ht="14.25" x14ac:dyDescent="0.2">
      <c r="A9" s="210" t="s">
        <v>65</v>
      </c>
      <c r="B9" s="311">
        <f>C9+D9+E9+F9+G9+H9</f>
        <v>46635</v>
      </c>
      <c r="C9" s="194">
        <f>35249+1004+867</f>
        <v>37120</v>
      </c>
      <c r="D9" s="193">
        <v>1157</v>
      </c>
      <c r="E9" s="193">
        <v>735</v>
      </c>
      <c r="F9" s="245">
        <v>1814</v>
      </c>
      <c r="G9" s="194">
        <v>5350</v>
      </c>
      <c r="H9" s="244">
        <v>459</v>
      </c>
      <c r="I9" s="157"/>
      <c r="J9" s="188"/>
    </row>
    <row r="10" spans="1:10" x14ac:dyDescent="0.2">
      <c r="A10" s="210" t="s">
        <v>79</v>
      </c>
      <c r="B10" s="311">
        <f>C10+D10+E10+F10+G10+H10</f>
        <v>6508</v>
      </c>
      <c r="C10" s="213">
        <v>1332</v>
      </c>
      <c r="D10" s="213">
        <v>878</v>
      </c>
      <c r="E10" s="213">
        <v>2340</v>
      </c>
      <c r="F10" s="213">
        <v>591</v>
      </c>
      <c r="G10" s="213">
        <v>591</v>
      </c>
      <c r="H10" s="214">
        <v>776</v>
      </c>
      <c r="I10" s="157"/>
    </row>
    <row r="11" spans="1:10" x14ac:dyDescent="0.2">
      <c r="A11" s="211" t="s">
        <v>80</v>
      </c>
      <c r="B11" s="311">
        <f>SUM(B9:B10)</f>
        <v>53143</v>
      </c>
      <c r="C11" s="212">
        <f t="shared" ref="C11:H11" si="0">SUM(C9:C10)</f>
        <v>38452</v>
      </c>
      <c r="D11" s="212">
        <f t="shared" si="0"/>
        <v>2035</v>
      </c>
      <c r="E11" s="212">
        <f t="shared" si="0"/>
        <v>3075</v>
      </c>
      <c r="F11" s="212">
        <f t="shared" si="0"/>
        <v>2405</v>
      </c>
      <c r="G11" s="212">
        <f t="shared" si="0"/>
        <v>5941</v>
      </c>
      <c r="H11" s="215">
        <f t="shared" si="0"/>
        <v>1235</v>
      </c>
      <c r="I11" s="157"/>
    </row>
    <row r="12" spans="1:10" x14ac:dyDescent="0.2">
      <c r="A12" s="211"/>
      <c r="B12" s="311"/>
      <c r="C12" s="311"/>
      <c r="D12" s="311"/>
      <c r="E12" s="311"/>
      <c r="F12" s="311"/>
      <c r="G12" s="311"/>
      <c r="H12" s="319"/>
      <c r="I12" s="157"/>
    </row>
    <row r="13" spans="1:10" x14ac:dyDescent="0.2">
      <c r="A13" s="210" t="s">
        <v>81</v>
      </c>
      <c r="B13" s="311">
        <f>C13+D13+E13+F13+G13+H13</f>
        <v>9820</v>
      </c>
      <c r="C13" s="213">
        <v>529</v>
      </c>
      <c r="D13" s="213">
        <v>4909</v>
      </c>
      <c r="E13" s="213">
        <v>2768</v>
      </c>
      <c r="F13" s="213">
        <v>612</v>
      </c>
      <c r="G13" s="213">
        <v>457</v>
      </c>
      <c r="H13" s="214">
        <v>545</v>
      </c>
      <c r="I13" s="157"/>
      <c r="J13" s="157"/>
    </row>
    <row r="14" spans="1:10" x14ac:dyDescent="0.2">
      <c r="A14" s="210" t="s">
        <v>82</v>
      </c>
      <c r="B14" s="311">
        <f>C14+D14+E14+F14+G14+H14</f>
        <v>1351</v>
      </c>
      <c r="C14" s="216">
        <v>48</v>
      </c>
      <c r="D14" s="216">
        <v>1148</v>
      </c>
      <c r="E14" s="216">
        <v>58</v>
      </c>
      <c r="F14" s="216">
        <v>87</v>
      </c>
      <c r="G14" s="216">
        <v>4</v>
      </c>
      <c r="H14" s="214">
        <v>6</v>
      </c>
      <c r="I14" s="157"/>
    </row>
    <row r="15" spans="1:10" x14ac:dyDescent="0.2">
      <c r="A15" s="211" t="s">
        <v>83</v>
      </c>
      <c r="B15" s="311">
        <f>B13+B14</f>
        <v>11171</v>
      </c>
      <c r="C15" s="311">
        <f t="shared" ref="C15:H15" si="1">C13+C14</f>
        <v>577</v>
      </c>
      <c r="D15" s="311">
        <f t="shared" si="1"/>
        <v>6057</v>
      </c>
      <c r="E15" s="311">
        <f t="shared" si="1"/>
        <v>2826</v>
      </c>
      <c r="F15" s="311">
        <f t="shared" si="1"/>
        <v>699</v>
      </c>
      <c r="G15" s="311">
        <f t="shared" si="1"/>
        <v>461</v>
      </c>
      <c r="H15" s="319">
        <f t="shared" si="1"/>
        <v>551</v>
      </c>
      <c r="I15" s="157"/>
    </row>
    <row r="16" spans="1:10" x14ac:dyDescent="0.2">
      <c r="A16" s="211"/>
      <c r="B16" s="311"/>
      <c r="C16" s="218"/>
      <c r="D16" s="218"/>
      <c r="E16" s="218"/>
      <c r="F16" s="218"/>
      <c r="G16" s="218"/>
      <c r="H16" s="396"/>
      <c r="I16" s="157"/>
    </row>
    <row r="17" spans="1:64" x14ac:dyDescent="0.2">
      <c r="A17" s="210" t="s">
        <v>84</v>
      </c>
      <c r="B17" s="311">
        <f>C17+D17+E17+F17+G17+H17</f>
        <v>25150</v>
      </c>
      <c r="C17" s="219">
        <v>501</v>
      </c>
      <c r="D17" s="213">
        <v>17559</v>
      </c>
      <c r="E17" s="219">
        <v>3950</v>
      </c>
      <c r="F17" s="219">
        <v>1434</v>
      </c>
      <c r="G17" s="219">
        <v>423</v>
      </c>
      <c r="H17" s="214">
        <v>1283</v>
      </c>
      <c r="I17" s="157"/>
    </row>
    <row r="18" spans="1:64" x14ac:dyDescent="0.2">
      <c r="A18" s="73" t="s">
        <v>85</v>
      </c>
      <c r="B18" s="311">
        <f>C18+D18+E18+F18+G18+H18</f>
        <v>4978</v>
      </c>
      <c r="C18" s="217">
        <v>176</v>
      </c>
      <c r="D18" s="216">
        <v>3896</v>
      </c>
      <c r="E18" s="217">
        <v>363</v>
      </c>
      <c r="F18" s="217">
        <v>360</v>
      </c>
      <c r="G18" s="217">
        <v>96</v>
      </c>
      <c r="H18" s="220">
        <v>87</v>
      </c>
      <c r="I18" s="157"/>
      <c r="J18" s="397"/>
    </row>
    <row r="19" spans="1:64" x14ac:dyDescent="0.2">
      <c r="A19" s="211" t="s">
        <v>86</v>
      </c>
      <c r="B19" s="311">
        <f>B17+B18</f>
        <v>30128</v>
      </c>
      <c r="C19" s="311">
        <f t="shared" ref="C19:H19" si="2">C17+C18</f>
        <v>677</v>
      </c>
      <c r="D19" s="311">
        <f>D17+D18</f>
        <v>21455</v>
      </c>
      <c r="E19" s="311">
        <f t="shared" si="2"/>
        <v>4313</v>
      </c>
      <c r="F19" s="311">
        <f t="shared" si="2"/>
        <v>1794</v>
      </c>
      <c r="G19" s="311">
        <f t="shared" si="2"/>
        <v>519</v>
      </c>
      <c r="H19" s="319">
        <f t="shared" si="2"/>
        <v>1370</v>
      </c>
      <c r="I19" s="157"/>
      <c r="J19" s="157"/>
    </row>
    <row r="20" spans="1:64" x14ac:dyDescent="0.2">
      <c r="A20" s="210"/>
      <c r="B20" s="311"/>
      <c r="C20" s="147"/>
      <c r="D20" s="193"/>
      <c r="E20" s="193"/>
      <c r="F20" s="193"/>
      <c r="G20" s="193"/>
      <c r="H20" s="154"/>
      <c r="I20" s="157"/>
      <c r="J20" s="157"/>
    </row>
    <row r="21" spans="1:64" x14ac:dyDescent="0.2">
      <c r="A21" s="130" t="s">
        <v>87</v>
      </c>
      <c r="B21" s="312">
        <f t="shared" ref="B21:H21" si="3">SUM(B19,B15,B11)</f>
        <v>94442</v>
      </c>
      <c r="C21" s="248">
        <f t="shared" si="3"/>
        <v>39706</v>
      </c>
      <c r="D21" s="248">
        <f t="shared" si="3"/>
        <v>29547</v>
      </c>
      <c r="E21" s="248">
        <f t="shared" si="3"/>
        <v>10214</v>
      </c>
      <c r="F21" s="248">
        <f t="shared" si="3"/>
        <v>4898</v>
      </c>
      <c r="G21" s="248">
        <f t="shared" si="3"/>
        <v>6921</v>
      </c>
      <c r="H21" s="310">
        <f t="shared" si="3"/>
        <v>3156</v>
      </c>
      <c r="I21" s="157"/>
      <c r="J21" s="157"/>
    </row>
    <row r="22" spans="1:64" x14ac:dyDescent="0.2">
      <c r="A22" s="130"/>
      <c r="B22" s="131"/>
      <c r="C22" s="131"/>
      <c r="D22" s="131"/>
      <c r="E22" s="131"/>
      <c r="F22" s="131"/>
      <c r="G22" s="131"/>
      <c r="H22" s="131"/>
      <c r="I22" s="131"/>
    </row>
    <row r="23" spans="1:64" x14ac:dyDescent="0.2">
      <c r="A23" s="17" t="s">
        <v>43</v>
      </c>
      <c r="B23" s="131"/>
      <c r="C23" s="131"/>
      <c r="D23" s="131"/>
      <c r="E23" s="131"/>
      <c r="F23" s="131"/>
      <c r="G23" s="131"/>
      <c r="H23" s="131"/>
      <c r="I23" s="131"/>
    </row>
    <row r="24" spans="1:64" ht="12.75" customHeight="1" x14ac:dyDescent="0.3">
      <c r="A24" s="205" t="s">
        <v>88</v>
      </c>
      <c r="B24" s="205"/>
      <c r="C24" s="436"/>
      <c r="D24" s="436"/>
      <c r="E24" s="301"/>
      <c r="F24" s="431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</row>
    <row r="25" spans="1:64" ht="15" x14ac:dyDescent="0.25">
      <c r="A25" s="206" t="s">
        <v>44</v>
      </c>
      <c r="B25" s="3"/>
      <c r="C25" s="432"/>
      <c r="D25" s="433"/>
      <c r="E25" s="184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</row>
    <row r="26" spans="1:64" ht="15" x14ac:dyDescent="0.25">
      <c r="A26" s="132"/>
      <c r="B26" s="437"/>
      <c r="C26" s="432"/>
      <c r="D26" s="433"/>
      <c r="E26" s="434"/>
      <c r="F26" s="109"/>
      <c r="G26" s="262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64" ht="15" x14ac:dyDescent="0.25">
      <c r="A27" s="151" t="s">
        <v>45</v>
      </c>
      <c r="B27" s="438"/>
      <c r="C27" s="432"/>
      <c r="D27" s="433"/>
      <c r="E27" s="188"/>
      <c r="F27" s="109"/>
      <c r="G27" s="262"/>
      <c r="H27" s="262"/>
      <c r="I27" s="262"/>
      <c r="J27" s="262"/>
      <c r="K27" s="262"/>
      <c r="L27" s="262"/>
      <c r="M27" s="262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</row>
    <row r="28" spans="1:64" ht="15" x14ac:dyDescent="0.25">
      <c r="B28" s="115"/>
      <c r="C28" s="439"/>
      <c r="D28" s="440"/>
      <c r="E28" s="170"/>
      <c r="F28" s="262"/>
      <c r="G28" s="435"/>
      <c r="H28" s="435"/>
      <c r="I28" s="435"/>
      <c r="J28" s="435"/>
      <c r="K28" s="435"/>
      <c r="L28" s="435"/>
      <c r="M28" s="435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</row>
    <row r="29" spans="1:64" ht="15" x14ac:dyDescent="0.25">
      <c r="A29" s="333" t="s">
        <v>74</v>
      </c>
      <c r="B29" s="115"/>
      <c r="C29" s="170"/>
      <c r="D29" s="170"/>
      <c r="E29" s="170"/>
      <c r="F29" s="262"/>
      <c r="G29" s="435"/>
      <c r="H29" s="435"/>
      <c r="I29" s="435"/>
      <c r="J29" s="435"/>
      <c r="K29" s="435"/>
      <c r="L29" s="435"/>
      <c r="M29" s="435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</row>
    <row r="30" spans="1:64" ht="15" x14ac:dyDescent="0.25">
      <c r="A30" s="3" t="s">
        <v>90</v>
      </c>
      <c r="B30" s="115"/>
      <c r="C30" s="170"/>
      <c r="D30" s="170"/>
      <c r="E30" s="170"/>
      <c r="F30" s="262"/>
      <c r="G30" s="435"/>
      <c r="H30" s="435"/>
      <c r="I30" s="435"/>
      <c r="J30" s="435"/>
      <c r="K30" s="435"/>
      <c r="L30" s="435"/>
      <c r="M30" s="435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</row>
    <row r="31" spans="1:64" ht="15" x14ac:dyDescent="0.25">
      <c r="B31" s="115"/>
      <c r="C31" s="170"/>
      <c r="D31" s="170"/>
      <c r="E31" s="170"/>
      <c r="F31" s="262"/>
      <c r="G31" s="435"/>
      <c r="H31" s="435"/>
      <c r="I31" s="435"/>
      <c r="J31" s="435"/>
      <c r="K31" s="435"/>
      <c r="L31" s="435"/>
      <c r="M31" s="435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</row>
  </sheetData>
  <mergeCells count="2">
    <mergeCell ref="D5:E5"/>
    <mergeCell ref="G5:H5"/>
  </mergeCells>
  <hyperlinks>
    <hyperlink ref="A27" location="Innhold!A1" display="Innhold" xr:uid="{00000000-0004-0000-0300-000000000000}"/>
    <hyperlink ref="A29" r:id="rId1" xr:uid="{67A706EC-B42F-4C59-98D7-5862F2C44046}"/>
  </hyperlinks>
  <pageMargins left="0.48" right="0.28000000000000003" top="0.984251969" bottom="0.984251969" header="0.5" footer="0.5"/>
  <pageSetup paperSize="9" scale="90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F23"/>
  <sheetViews>
    <sheetView showGridLines="0" zoomScaleNormal="100" workbookViewId="0"/>
  </sheetViews>
  <sheetFormatPr baseColWidth="10" defaultColWidth="11.42578125" defaultRowHeight="12.75" x14ac:dyDescent="0.2"/>
  <cols>
    <col min="1" max="1" width="52.42578125" style="6" customWidth="1"/>
    <col min="2" max="2" width="15" style="6" customWidth="1"/>
    <col min="3" max="4" width="16.140625" style="6" customWidth="1"/>
    <col min="5" max="5" width="18.42578125" style="6" customWidth="1"/>
    <col min="6" max="6" width="16.85546875" style="6" customWidth="1"/>
    <col min="7" max="9" width="9.42578125" style="6" customWidth="1"/>
    <col min="10" max="16384" width="11.42578125" style="6"/>
  </cols>
  <sheetData>
    <row r="1" spans="1:6" x14ac:dyDescent="0.2">
      <c r="A1" s="265" t="s">
        <v>92</v>
      </c>
      <c r="B1" s="109"/>
    </row>
    <row r="2" spans="1:6" ht="18" x14ac:dyDescent="0.25">
      <c r="A2" s="49" t="s">
        <v>93</v>
      </c>
    </row>
    <row r="3" spans="1:6" ht="15.75" x14ac:dyDescent="0.25">
      <c r="A3" s="7" t="s">
        <v>94</v>
      </c>
      <c r="B3" s="7"/>
      <c r="C3" s="7"/>
      <c r="D3" s="7"/>
      <c r="E3" s="7"/>
    </row>
    <row r="4" spans="1:6" x14ac:dyDescent="0.2">
      <c r="B4" s="13"/>
      <c r="C4" s="13"/>
      <c r="D4" s="13"/>
      <c r="E4" s="13"/>
    </row>
    <row r="5" spans="1:6" ht="16.5" x14ac:dyDescent="0.2">
      <c r="A5" s="85"/>
      <c r="B5" s="23" t="s">
        <v>30</v>
      </c>
      <c r="C5" s="23" t="s">
        <v>31</v>
      </c>
      <c r="D5" s="23" t="s">
        <v>32</v>
      </c>
      <c r="E5" s="56" t="s">
        <v>33</v>
      </c>
    </row>
    <row r="6" spans="1:6" ht="14.25" x14ac:dyDescent="0.2">
      <c r="A6" s="68" t="s">
        <v>95</v>
      </c>
      <c r="B6" s="25"/>
      <c r="C6" s="25"/>
      <c r="D6" s="25"/>
      <c r="E6" s="57" t="s">
        <v>35</v>
      </c>
      <c r="F6"/>
    </row>
    <row r="7" spans="1:6" x14ac:dyDescent="0.2">
      <c r="A7" s="30" t="s">
        <v>96</v>
      </c>
      <c r="B7" s="249">
        <f>SUM(D7:E7)</f>
        <v>14079</v>
      </c>
      <c r="C7" s="326" t="s">
        <v>20</v>
      </c>
      <c r="D7" s="326">
        <v>254</v>
      </c>
      <c r="E7" s="327">
        <v>13825</v>
      </c>
      <c r="F7"/>
    </row>
    <row r="8" spans="1:6" x14ac:dyDescent="0.2">
      <c r="A8" s="30" t="s">
        <v>97</v>
      </c>
      <c r="B8" s="249">
        <f>SUM(D8:E8)</f>
        <v>5559</v>
      </c>
      <c r="C8" s="326" t="s">
        <v>20</v>
      </c>
      <c r="D8" s="326">
        <v>1595</v>
      </c>
      <c r="E8" s="327">
        <v>3964</v>
      </c>
    </row>
    <row r="9" spans="1:6" x14ac:dyDescent="0.2">
      <c r="A9" s="100" t="s">
        <v>98</v>
      </c>
      <c r="B9" s="249">
        <f t="shared" ref="B9:B13" si="0">SUM(C9:E9)</f>
        <v>9448</v>
      </c>
      <c r="C9" s="326">
        <v>1157</v>
      </c>
      <c r="D9" s="328">
        <f>5086-342</f>
        <v>4744</v>
      </c>
      <c r="E9" s="327">
        <v>3547</v>
      </c>
    </row>
    <row r="10" spans="1:6" x14ac:dyDescent="0.2">
      <c r="A10" s="31" t="s">
        <v>99</v>
      </c>
      <c r="B10" s="250">
        <f t="shared" si="0"/>
        <v>29086</v>
      </c>
      <c r="C10" s="329">
        <f t="shared" ref="C10" si="1">SUM(C7:C9)</f>
        <v>1157</v>
      </c>
      <c r="D10" s="329">
        <f>SUM(D7:D9)</f>
        <v>6593</v>
      </c>
      <c r="E10" s="330">
        <f>E7+E8+E9</f>
        <v>21336</v>
      </c>
      <c r="F10"/>
    </row>
    <row r="11" spans="1:6" x14ac:dyDescent="0.2">
      <c r="A11" s="30" t="s">
        <v>91</v>
      </c>
      <c r="B11" s="249">
        <f t="shared" si="0"/>
        <v>10214</v>
      </c>
      <c r="C11" s="326">
        <v>735</v>
      </c>
      <c r="D11" s="328">
        <v>5166</v>
      </c>
      <c r="E11" s="327">
        <v>4313</v>
      </c>
      <c r="F11"/>
    </row>
    <row r="12" spans="1:6" x14ac:dyDescent="0.2">
      <c r="A12" s="100" t="s">
        <v>100</v>
      </c>
      <c r="B12" s="249">
        <f t="shared" si="0"/>
        <v>461</v>
      </c>
      <c r="C12" s="326" t="s">
        <v>20</v>
      </c>
      <c r="D12" s="328">
        <v>342</v>
      </c>
      <c r="E12" s="327">
        <v>119</v>
      </c>
      <c r="F12"/>
    </row>
    <row r="13" spans="1:6" s="9" customFormat="1" x14ac:dyDescent="0.2">
      <c r="A13" s="152" t="s">
        <v>30</v>
      </c>
      <c r="B13" s="250">
        <f t="shared" si="0"/>
        <v>39761</v>
      </c>
      <c r="C13" s="331">
        <f>SUM(C10:C12)</f>
        <v>1892</v>
      </c>
      <c r="D13" s="329">
        <f>SUM(D10:D12)</f>
        <v>12101</v>
      </c>
      <c r="E13" s="330">
        <f>SUM(E10:E12)</f>
        <v>25768</v>
      </c>
      <c r="F13" s="2"/>
    </row>
    <row r="14" spans="1:6" s="9" customFormat="1" x14ac:dyDescent="0.2">
      <c r="A14" s="101"/>
      <c r="B14" s="181"/>
      <c r="C14" s="182"/>
      <c r="D14" s="173"/>
      <c r="E14" s="164"/>
      <c r="F14" s="2"/>
    </row>
    <row r="15" spans="1:6" ht="27" customHeight="1" x14ac:dyDescent="0.2">
      <c r="A15" s="455" t="s">
        <v>101</v>
      </c>
      <c r="B15" s="455"/>
      <c r="C15" s="455"/>
      <c r="D15" s="455"/>
      <c r="E15" s="455"/>
      <c r="F15"/>
    </row>
    <row r="16" spans="1:6" x14ac:dyDescent="0.2">
      <c r="A16" s="206" t="s">
        <v>44</v>
      </c>
      <c r="B16" s="206"/>
      <c r="E16" s="441"/>
      <c r="F16"/>
    </row>
    <row r="17" spans="1:5" x14ac:dyDescent="0.2">
      <c r="E17" s="441"/>
    </row>
    <row r="18" spans="1:5" x14ac:dyDescent="0.2">
      <c r="A18" s="151" t="s">
        <v>45</v>
      </c>
    </row>
    <row r="20" spans="1:5" x14ac:dyDescent="0.2">
      <c r="A20" s="184" t="s">
        <v>102</v>
      </c>
      <c r="C20" s="442"/>
    </row>
    <row r="21" spans="1:5" x14ac:dyDescent="0.2">
      <c r="C21" s="154"/>
    </row>
    <row r="23" spans="1:5" x14ac:dyDescent="0.2">
      <c r="D23" s="441"/>
      <c r="E23" s="441"/>
    </row>
  </sheetData>
  <mergeCells count="1">
    <mergeCell ref="A15:E15"/>
  </mergeCells>
  <phoneticPr fontId="0" type="noConversion"/>
  <hyperlinks>
    <hyperlink ref="A18" location="Innhold!A1" display="Innhold" xr:uid="{00000000-0004-0000-0400-000000000000}"/>
  </hyperlinks>
  <pageMargins left="0.78740157499999996" right="0.78740157499999996" top="0.984251969" bottom="0.984251969" header="0.5" footer="0.5"/>
  <pageSetup paperSize="9" orientation="landscape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A1:K33"/>
  <sheetViews>
    <sheetView topLeftCell="A2" zoomScaleNormal="100" workbookViewId="0">
      <selection activeCell="A28" sqref="A28"/>
    </sheetView>
  </sheetViews>
  <sheetFormatPr baseColWidth="10" defaultColWidth="9.140625" defaultRowHeight="11.25" x14ac:dyDescent="0.2"/>
  <cols>
    <col min="1" max="1" width="38.5703125" style="17" customWidth="1"/>
    <col min="2" max="2" width="13.5703125" style="17" customWidth="1"/>
    <col min="3" max="3" width="13.85546875" style="17" customWidth="1"/>
    <col min="4" max="4" width="16.5703125" style="17" customWidth="1"/>
    <col min="5" max="5" width="18" style="17" customWidth="1"/>
    <col min="6" max="6" width="10.85546875" style="17" bestFit="1" customWidth="1"/>
    <col min="7" max="16384" width="9.140625" style="17"/>
  </cols>
  <sheetData>
    <row r="1" spans="1:11" ht="12.75" x14ac:dyDescent="0.2">
      <c r="A1" s="265" t="s">
        <v>92</v>
      </c>
      <c r="B1" s="109"/>
    </row>
    <row r="2" spans="1:11" ht="18" x14ac:dyDescent="0.25">
      <c r="A2" s="49" t="s">
        <v>103</v>
      </c>
      <c r="B2" s="9"/>
      <c r="C2" s="9"/>
      <c r="D2" s="9"/>
      <c r="E2" s="9"/>
      <c r="F2" s="18"/>
    </row>
    <row r="3" spans="1:11" ht="15.75" x14ac:dyDescent="0.25">
      <c r="A3" s="7" t="s">
        <v>104</v>
      </c>
      <c r="B3" s="138"/>
      <c r="C3" s="138"/>
      <c r="D3" s="138"/>
      <c r="E3" s="138"/>
    </row>
    <row r="4" spans="1:11" x14ac:dyDescent="0.2">
      <c r="A4" s="43"/>
    </row>
    <row r="5" spans="1:11" ht="17.25" customHeight="1" x14ac:dyDescent="0.2">
      <c r="A5" s="86"/>
      <c r="B5" s="23" t="s">
        <v>30</v>
      </c>
      <c r="C5" s="23" t="s">
        <v>31</v>
      </c>
      <c r="D5" s="23" t="s">
        <v>32</v>
      </c>
      <c r="E5" s="56" t="s">
        <v>33</v>
      </c>
    </row>
    <row r="6" spans="1:11" ht="14.25" x14ac:dyDescent="0.2">
      <c r="A6" s="32" t="s">
        <v>105</v>
      </c>
      <c r="B6" s="25"/>
      <c r="C6" s="25"/>
      <c r="D6" s="25"/>
      <c r="E6" s="57" t="s">
        <v>35</v>
      </c>
    </row>
    <row r="7" spans="1:11" ht="15" x14ac:dyDescent="0.25">
      <c r="A7" s="100" t="s">
        <v>106</v>
      </c>
      <c r="B7" s="200">
        <f t="shared" ref="B7:B12" si="0">SUM(C7:E7)</f>
        <v>2829</v>
      </c>
      <c r="C7" s="251" t="s">
        <v>20</v>
      </c>
      <c r="D7" s="200">
        <v>464</v>
      </c>
      <c r="E7" s="261">
        <v>2365</v>
      </c>
      <c r="F7" s="16"/>
      <c r="G7" s="261"/>
      <c r="H7" s="39"/>
      <c r="K7" s="39"/>
    </row>
    <row r="8" spans="1:11" ht="15" x14ac:dyDescent="0.25">
      <c r="A8" s="30" t="s">
        <v>107</v>
      </c>
      <c r="B8" s="200">
        <f t="shared" si="0"/>
        <v>9690</v>
      </c>
      <c r="C8" s="251" t="s">
        <v>20</v>
      </c>
      <c r="D8" s="200">
        <v>2533</v>
      </c>
      <c r="E8" s="261">
        <v>7157</v>
      </c>
      <c r="F8" s="16"/>
      <c r="G8" s="261"/>
      <c r="H8" s="39"/>
      <c r="K8" s="39"/>
    </row>
    <row r="9" spans="1:11" ht="15" x14ac:dyDescent="0.25">
      <c r="A9" s="30" t="s">
        <v>108</v>
      </c>
      <c r="B9" s="200">
        <f t="shared" si="0"/>
        <v>8837</v>
      </c>
      <c r="C9" s="251" t="s">
        <v>20</v>
      </c>
      <c r="D9" s="200">
        <v>4377</v>
      </c>
      <c r="E9" s="261">
        <v>4460</v>
      </c>
      <c r="F9" s="16"/>
      <c r="G9" s="261"/>
      <c r="H9" s="39"/>
      <c r="K9" s="39"/>
    </row>
    <row r="10" spans="1:11" ht="15" x14ac:dyDescent="0.25">
      <c r="A10" s="30" t="s">
        <v>109</v>
      </c>
      <c r="B10" s="200">
        <f t="shared" si="0"/>
        <v>8997</v>
      </c>
      <c r="C10" s="251" t="s">
        <v>20</v>
      </c>
      <c r="D10" s="200">
        <v>5871</v>
      </c>
      <c r="E10" s="261">
        <v>3126</v>
      </c>
      <c r="F10" s="16"/>
      <c r="G10" s="261"/>
      <c r="H10" s="39"/>
      <c r="K10" s="39"/>
    </row>
    <row r="11" spans="1:11" ht="15" x14ac:dyDescent="0.25">
      <c r="A11" s="30" t="s">
        <v>110</v>
      </c>
      <c r="B11" s="200">
        <f t="shared" si="0"/>
        <v>11412</v>
      </c>
      <c r="C11" s="251" t="s">
        <v>20</v>
      </c>
      <c r="D11" s="200">
        <v>2285</v>
      </c>
      <c r="E11" s="261">
        <v>9127</v>
      </c>
      <c r="F11" s="16"/>
      <c r="G11" s="261"/>
      <c r="H11" s="39"/>
      <c r="K11" s="39"/>
    </row>
    <row r="12" spans="1:11" ht="15" x14ac:dyDescent="0.25">
      <c r="A12" s="100" t="s">
        <v>111</v>
      </c>
      <c r="B12" s="200">
        <f t="shared" si="0"/>
        <v>2088</v>
      </c>
      <c r="C12" s="251" t="s">
        <v>20</v>
      </c>
      <c r="D12" s="200">
        <v>1461</v>
      </c>
      <c r="E12" s="261">
        <v>627</v>
      </c>
      <c r="F12" s="16"/>
      <c r="G12" s="261"/>
    </row>
    <row r="13" spans="1:11" ht="15" x14ac:dyDescent="0.25">
      <c r="A13" s="30" t="s">
        <v>112</v>
      </c>
      <c r="B13" s="251">
        <f>C13</f>
        <v>44324</v>
      </c>
      <c r="C13" s="153">
        <v>44324</v>
      </c>
      <c r="D13" s="251" t="s">
        <v>24</v>
      </c>
      <c r="E13" s="321" t="s">
        <v>24</v>
      </c>
      <c r="F13" s="16"/>
    </row>
    <row r="14" spans="1:11" ht="12.75" x14ac:dyDescent="0.2">
      <c r="A14" s="31" t="s">
        <v>30</v>
      </c>
      <c r="B14" s="235">
        <f>SUM(C14:E14)</f>
        <v>88177</v>
      </c>
      <c r="C14" s="252">
        <f>SUM(C7:C13)</f>
        <v>44324</v>
      </c>
      <c r="D14" s="235">
        <f>SUM(D7:D13)</f>
        <v>16991</v>
      </c>
      <c r="E14" s="155">
        <f>SUM(E7:E13)</f>
        <v>26862</v>
      </c>
      <c r="F14" s="139"/>
      <c r="G14" s="16"/>
    </row>
    <row r="15" spans="1:11" ht="12.75" x14ac:dyDescent="0.2">
      <c r="A15" s="44"/>
      <c r="B15" s="309"/>
      <c r="C15" s="309"/>
      <c r="D15" s="183"/>
      <c r="E15" s="183"/>
      <c r="F15" s="139"/>
      <c r="G15" s="16"/>
    </row>
    <row r="16" spans="1:11" ht="12.75" x14ac:dyDescent="0.2">
      <c r="A16" s="17" t="s">
        <v>43</v>
      </c>
      <c r="B16" s="19"/>
      <c r="C16" s="19"/>
      <c r="D16" s="19"/>
      <c r="E16" s="19"/>
    </row>
    <row r="17" spans="1:8" x14ac:dyDescent="0.2">
      <c r="A17" s="206" t="s">
        <v>44</v>
      </c>
    </row>
    <row r="18" spans="1:8" x14ac:dyDescent="0.2">
      <c r="D18" s="39"/>
    </row>
    <row r="19" spans="1:8" ht="12.75" x14ac:dyDescent="0.2">
      <c r="A19" s="151" t="s">
        <v>45</v>
      </c>
    </row>
    <row r="21" spans="1:8" ht="18.75" x14ac:dyDescent="0.3">
      <c r="A21" s="17" t="s">
        <v>113</v>
      </c>
      <c r="C21" s="334"/>
      <c r="D21"/>
    </row>
    <row r="22" spans="1:8" ht="12.75" x14ac:dyDescent="0.2">
      <c r="A22" s="151" t="s">
        <v>114</v>
      </c>
      <c r="C22"/>
      <c r="D22"/>
    </row>
    <row r="23" spans="1:8" ht="18.75" x14ac:dyDescent="0.3">
      <c r="A23" s="17" t="s">
        <v>115</v>
      </c>
      <c r="C23"/>
      <c r="D23" s="335"/>
      <c r="F23" s="334"/>
      <c r="G23"/>
      <c r="H23"/>
    </row>
    <row r="24" spans="1:8" ht="15" x14ac:dyDescent="0.25">
      <c r="A24" s="151" t="s">
        <v>116</v>
      </c>
      <c r="C24"/>
      <c r="D24" s="335"/>
      <c r="F24"/>
      <c r="G24"/>
      <c r="H24"/>
    </row>
    <row r="25" spans="1:8" ht="15" x14ac:dyDescent="0.25">
      <c r="C25" s="335"/>
      <c r="D25" s="336"/>
      <c r="F25"/>
      <c r="G25"/>
      <c r="H25" s="335"/>
    </row>
    <row r="26" spans="1:8" ht="15" x14ac:dyDescent="0.25">
      <c r="A26" s="17" t="s">
        <v>117</v>
      </c>
      <c r="C26" s="335"/>
      <c r="D26" s="336"/>
      <c r="F26"/>
      <c r="G26"/>
      <c r="H26" s="335"/>
    </row>
    <row r="27" spans="1:8" ht="15" x14ac:dyDescent="0.25">
      <c r="C27" s="335"/>
      <c r="D27" s="336"/>
      <c r="F27" s="335"/>
      <c r="G27" s="335"/>
      <c r="H27" s="336"/>
    </row>
    <row r="28" spans="1:8" ht="15" x14ac:dyDescent="0.25">
      <c r="C28" s="335"/>
      <c r="D28" s="336"/>
      <c r="F28" s="335"/>
      <c r="G28" s="335"/>
      <c r="H28" s="336"/>
    </row>
    <row r="29" spans="1:8" ht="15" x14ac:dyDescent="0.25">
      <c r="C29" s="335"/>
      <c r="D29" s="336"/>
      <c r="F29" s="335"/>
      <c r="G29" s="335"/>
      <c r="H29" s="336"/>
    </row>
    <row r="30" spans="1:8" ht="15" x14ac:dyDescent="0.25">
      <c r="C30" s="335"/>
      <c r="D30" s="336"/>
      <c r="F30" s="335"/>
      <c r="G30" s="335"/>
      <c r="H30" s="336"/>
    </row>
    <row r="31" spans="1:8" ht="15" x14ac:dyDescent="0.25">
      <c r="C31" s="335"/>
      <c r="D31" s="336"/>
      <c r="F31" s="335"/>
      <c r="G31" s="335"/>
      <c r="H31" s="336"/>
    </row>
    <row r="32" spans="1:8" ht="15" x14ac:dyDescent="0.25">
      <c r="F32" s="335"/>
      <c r="G32" s="335"/>
      <c r="H32" s="336"/>
    </row>
    <row r="33" spans="6:8" ht="15" x14ac:dyDescent="0.25">
      <c r="F33" s="335"/>
      <c r="G33" s="335"/>
      <c r="H33" s="336"/>
    </row>
  </sheetData>
  <phoneticPr fontId="0" type="noConversion"/>
  <hyperlinks>
    <hyperlink ref="A19" location="Innhold!A1" display="Innhold" xr:uid="{00000000-0004-0000-0500-000000000000}"/>
    <hyperlink ref="A22" r:id="rId1" xr:uid="{93240669-A746-4DAE-8ED5-5A32BEDE0B4B}"/>
    <hyperlink ref="A24" r:id="rId2" xr:uid="{4662608B-8266-453E-AD9A-354CA52DCC98}"/>
  </hyperlinks>
  <pageMargins left="0.78740157499999996" right="0.78740157499999996" top="0.984251969" bottom="0.984251969" header="0.5" footer="0.5"/>
  <pageSetup paperSize="9" orientation="landscape" r:id="rId3"/>
  <headerFooter alignWithMargins="0"/>
  <ignoredErrors>
    <ignoredError sqref="C14 B1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  <pageSetUpPr fitToPage="1"/>
  </sheetPr>
  <dimension ref="A1:K44"/>
  <sheetViews>
    <sheetView showGridLines="0" zoomScaleNormal="100" workbookViewId="0"/>
  </sheetViews>
  <sheetFormatPr baseColWidth="10" defaultColWidth="9.140625" defaultRowHeight="11.25" x14ac:dyDescent="0.2"/>
  <cols>
    <col min="1" max="1" width="37.85546875" style="3" customWidth="1"/>
    <col min="2" max="2" width="11.5703125" style="3" customWidth="1"/>
    <col min="3" max="3" width="15.140625" style="3" customWidth="1"/>
    <col min="4" max="4" width="15" style="3" customWidth="1"/>
    <col min="5" max="5" width="17.42578125" style="3" customWidth="1"/>
    <col min="6" max="7" width="11.5703125" style="3" customWidth="1"/>
    <col min="8" max="8" width="15.42578125" style="3" customWidth="1"/>
    <col min="9" max="16384" width="9.140625" style="3"/>
  </cols>
  <sheetData>
    <row r="1" spans="1:10" ht="12.75" x14ac:dyDescent="0.2">
      <c r="A1" s="265" t="s">
        <v>92</v>
      </c>
      <c r="B1" s="109"/>
    </row>
    <row r="2" spans="1:10" s="2" customFormat="1" ht="18" x14ac:dyDescent="0.25">
      <c r="A2" s="50" t="s">
        <v>118</v>
      </c>
    </row>
    <row r="3" spans="1:10" s="4" customFormat="1" ht="15.75" x14ac:dyDescent="0.25">
      <c r="A3" s="1" t="s">
        <v>119</v>
      </c>
      <c r="B3" s="2"/>
      <c r="C3" s="2"/>
      <c r="D3" s="2"/>
      <c r="E3" s="2"/>
      <c r="F3" s="2"/>
      <c r="G3" s="2"/>
      <c r="H3" s="2"/>
    </row>
    <row r="5" spans="1:10" ht="14.25" x14ac:dyDescent="0.2">
      <c r="A5" s="87"/>
      <c r="B5" s="456" t="s">
        <v>30</v>
      </c>
      <c r="C5" s="456" t="s">
        <v>51</v>
      </c>
      <c r="D5" s="458" t="s">
        <v>49</v>
      </c>
      <c r="E5" s="459"/>
      <c r="F5" s="456" t="s">
        <v>89</v>
      </c>
      <c r="G5" s="89" t="s">
        <v>50</v>
      </c>
    </row>
    <row r="6" spans="1:10" ht="14.25" x14ac:dyDescent="0.2">
      <c r="A6" s="90"/>
      <c r="B6" s="457"/>
      <c r="C6" s="457"/>
      <c r="D6" s="88" t="s">
        <v>77</v>
      </c>
      <c r="E6" s="24" t="s">
        <v>52</v>
      </c>
      <c r="F6" s="457"/>
      <c r="G6" s="92"/>
    </row>
    <row r="7" spans="1:10" ht="14.25" x14ac:dyDescent="0.2">
      <c r="A7" s="93" t="s">
        <v>105</v>
      </c>
      <c r="B7" s="94"/>
      <c r="C7" s="94"/>
      <c r="D7" s="94"/>
      <c r="E7" s="25" t="s">
        <v>57</v>
      </c>
      <c r="F7" s="94"/>
      <c r="G7" s="95"/>
    </row>
    <row r="8" spans="1:10" ht="12.75" x14ac:dyDescent="0.2">
      <c r="A8" s="122" t="s">
        <v>106</v>
      </c>
      <c r="B8" s="409">
        <f>SUM(C8:G8)</f>
        <v>1159</v>
      </c>
      <c r="C8" s="322">
        <v>40</v>
      </c>
      <c r="D8" s="322">
        <v>352</v>
      </c>
      <c r="E8" s="322">
        <v>490</v>
      </c>
      <c r="F8" s="322">
        <v>114</v>
      </c>
      <c r="G8" s="325">
        <v>163</v>
      </c>
      <c r="J8" s="114"/>
    </row>
    <row r="9" spans="1:10" ht="12.75" x14ac:dyDescent="0.2">
      <c r="A9" s="96" t="s">
        <v>107</v>
      </c>
      <c r="B9" s="409">
        <f t="shared" ref="B9:B13" si="0">SUM(C9:G9)</f>
        <v>5059</v>
      </c>
      <c r="C9" s="322">
        <v>156</v>
      </c>
      <c r="D9" s="322">
        <v>1981</v>
      </c>
      <c r="E9" s="322">
        <v>1492</v>
      </c>
      <c r="F9" s="322">
        <v>866</v>
      </c>
      <c r="G9" s="325">
        <v>564</v>
      </c>
      <c r="J9" s="114"/>
    </row>
    <row r="10" spans="1:10" ht="12.75" x14ac:dyDescent="0.2">
      <c r="A10" s="96" t="s">
        <v>108</v>
      </c>
      <c r="B10" s="409">
        <f t="shared" si="0"/>
        <v>6581</v>
      </c>
      <c r="C10" s="322">
        <v>557</v>
      </c>
      <c r="D10" s="322">
        <v>2505</v>
      </c>
      <c r="E10" s="322">
        <v>1852</v>
      </c>
      <c r="F10" s="322">
        <v>318</v>
      </c>
      <c r="G10" s="325">
        <v>1349</v>
      </c>
      <c r="J10" s="114"/>
    </row>
    <row r="11" spans="1:10" ht="12.75" x14ac:dyDescent="0.2">
      <c r="A11" s="96" t="s">
        <v>109</v>
      </c>
      <c r="B11" s="409">
        <f t="shared" si="0"/>
        <v>7415</v>
      </c>
      <c r="C11" s="322">
        <v>1323</v>
      </c>
      <c r="D11" s="322">
        <v>2819</v>
      </c>
      <c r="E11" s="322">
        <v>1421</v>
      </c>
      <c r="F11" s="322">
        <v>369</v>
      </c>
      <c r="G11" s="325">
        <v>1483</v>
      </c>
      <c r="J11" s="114"/>
    </row>
    <row r="12" spans="1:10" ht="12.75" x14ac:dyDescent="0.2">
      <c r="A12" s="96" t="s">
        <v>110</v>
      </c>
      <c r="B12" s="409">
        <f t="shared" si="0"/>
        <v>5461</v>
      </c>
      <c r="C12" s="322">
        <v>294</v>
      </c>
      <c r="D12" s="322">
        <v>1199</v>
      </c>
      <c r="E12" s="322">
        <v>2485</v>
      </c>
      <c r="F12" s="322">
        <v>942</v>
      </c>
      <c r="G12" s="325">
        <v>541</v>
      </c>
      <c r="J12" s="114"/>
    </row>
    <row r="13" spans="1:10" ht="12.75" x14ac:dyDescent="0.2">
      <c r="A13" s="96" t="s">
        <v>111</v>
      </c>
      <c r="B13" s="409">
        <f t="shared" si="0"/>
        <v>1746</v>
      </c>
      <c r="C13" s="322">
        <v>200</v>
      </c>
      <c r="D13" s="322">
        <v>500</v>
      </c>
      <c r="E13" s="322">
        <v>871</v>
      </c>
      <c r="F13" s="322">
        <v>46</v>
      </c>
      <c r="G13" s="325">
        <v>129</v>
      </c>
      <c r="J13" s="114"/>
    </row>
    <row r="14" spans="1:10" ht="12.75" x14ac:dyDescent="0.2">
      <c r="A14" s="97" t="s">
        <v>30</v>
      </c>
      <c r="B14" s="323">
        <f>SUM(C14:G14)</f>
        <v>27421</v>
      </c>
      <c r="C14" s="323">
        <f>SUM(C8:C13)</f>
        <v>2570</v>
      </c>
      <c r="D14" s="323">
        <f>SUM(D8:D13)</f>
        <v>9356</v>
      </c>
      <c r="E14" s="323">
        <f>SUM(E8:E13)</f>
        <v>8611</v>
      </c>
      <c r="F14" s="323">
        <f>SUM(F8:F13)</f>
        <v>2655</v>
      </c>
      <c r="G14" s="324">
        <f>SUM(G8:G13)</f>
        <v>4229</v>
      </c>
      <c r="J14" s="114"/>
    </row>
    <row r="15" spans="1:10" ht="12.75" x14ac:dyDescent="0.2">
      <c r="A15" s="4"/>
      <c r="B15" s="98"/>
      <c r="C15" s="183"/>
      <c r="D15" s="183"/>
      <c r="E15" s="183"/>
      <c r="F15" s="98"/>
      <c r="G15" s="98"/>
      <c r="J15" s="114"/>
    </row>
    <row r="16" spans="1:10" ht="12.75" x14ac:dyDescent="0.2">
      <c r="A16" s="206" t="s">
        <v>44</v>
      </c>
      <c r="B16" s="206"/>
      <c r="C16" s="47"/>
      <c r="D16" s="48"/>
      <c r="E16" s="99"/>
      <c r="F16" s="99"/>
      <c r="G16" s="99"/>
    </row>
    <row r="17" spans="1:11" x14ac:dyDescent="0.2">
      <c r="B17" s="192"/>
    </row>
    <row r="18" spans="1:11" ht="18.75" x14ac:dyDescent="0.3">
      <c r="A18" s="151" t="s">
        <v>45</v>
      </c>
      <c r="B18" s="192"/>
      <c r="C18" s="334"/>
      <c r="D18"/>
      <c r="E18"/>
      <c r="F18"/>
      <c r="G18"/>
      <c r="H18"/>
      <c r="I18"/>
    </row>
    <row r="19" spans="1:11" ht="12.75" x14ac:dyDescent="0.2">
      <c r="C19"/>
      <c r="D19"/>
      <c r="E19"/>
      <c r="F19"/>
      <c r="G19"/>
      <c r="H19"/>
      <c r="I19"/>
    </row>
    <row r="20" spans="1:11" ht="15" x14ac:dyDescent="0.25">
      <c r="A20" s="17" t="s">
        <v>113</v>
      </c>
      <c r="C20"/>
      <c r="D20" s="335"/>
      <c r="E20"/>
      <c r="F20"/>
      <c r="G20"/>
      <c r="H20"/>
      <c r="I20"/>
    </row>
    <row r="21" spans="1:11" ht="15" x14ac:dyDescent="0.25">
      <c r="A21" s="151" t="s">
        <v>114</v>
      </c>
      <c r="C21"/>
      <c r="D21" s="335"/>
      <c r="E21" s="335"/>
      <c r="F21" s="335"/>
      <c r="G21" s="335"/>
      <c r="H21" s="335"/>
      <c r="I21" s="335"/>
    </row>
    <row r="22" spans="1:11" ht="15" x14ac:dyDescent="0.25">
      <c r="A22" s="17" t="s">
        <v>115</v>
      </c>
      <c r="C22" s="335"/>
      <c r="D22" s="336"/>
      <c r="E22" s="336"/>
      <c r="F22" s="336"/>
      <c r="G22" s="336"/>
      <c r="H22" s="336"/>
      <c r="I22" s="336"/>
    </row>
    <row r="23" spans="1:11" ht="15" x14ac:dyDescent="0.25">
      <c r="A23" s="151" t="s">
        <v>116</v>
      </c>
      <c r="C23" s="335"/>
      <c r="D23" s="336"/>
      <c r="E23" s="336"/>
      <c r="F23" s="336"/>
      <c r="G23" s="336"/>
      <c r="H23" s="336"/>
      <c r="I23" s="336"/>
    </row>
    <row r="24" spans="1:11" ht="15" x14ac:dyDescent="0.25">
      <c r="C24" s="335"/>
      <c r="D24" s="336"/>
      <c r="E24" s="336"/>
      <c r="F24" s="336"/>
      <c r="G24" s="336"/>
      <c r="H24" s="336"/>
      <c r="I24" s="336"/>
    </row>
    <row r="25" spans="1:11" ht="15" x14ac:dyDescent="0.25">
      <c r="A25" s="17" t="s">
        <v>120</v>
      </c>
      <c r="C25" s="335"/>
      <c r="D25" s="336"/>
      <c r="E25" s="336"/>
      <c r="F25" s="336"/>
      <c r="G25" s="336"/>
      <c r="H25" s="336"/>
      <c r="I25" s="336"/>
    </row>
    <row r="26" spans="1:11" ht="15" x14ac:dyDescent="0.25">
      <c r="C26" s="335"/>
      <c r="D26" s="336"/>
      <c r="E26" s="336"/>
      <c r="F26" s="336"/>
      <c r="G26" s="336"/>
      <c r="H26" s="336"/>
      <c r="I26" s="336"/>
    </row>
    <row r="27" spans="1:11" ht="15" x14ac:dyDescent="0.25">
      <c r="C27" s="335"/>
      <c r="D27" s="336"/>
      <c r="E27" s="336"/>
      <c r="F27" s="336"/>
      <c r="G27" s="336"/>
      <c r="H27" s="336"/>
      <c r="I27" s="336"/>
    </row>
    <row r="28" spans="1:11" ht="15" x14ac:dyDescent="0.25">
      <c r="C28" s="335"/>
      <c r="D28" s="336"/>
      <c r="E28" s="336"/>
      <c r="F28" s="336"/>
      <c r="G28" s="336"/>
      <c r="H28" s="336"/>
      <c r="I28" s="336"/>
    </row>
    <row r="29" spans="1:11" x14ac:dyDescent="0.2">
      <c r="E29" s="192"/>
      <c r="F29" s="192"/>
      <c r="G29" s="192"/>
      <c r="H29" s="192"/>
      <c r="I29" s="192"/>
    </row>
    <row r="30" spans="1:11" x14ac:dyDescent="0.2">
      <c r="F30" s="192"/>
    </row>
    <row r="32" spans="1:11" ht="18.75" x14ac:dyDescent="0.3">
      <c r="C32" s="334"/>
      <c r="D32"/>
      <c r="E32"/>
      <c r="F32"/>
      <c r="G32"/>
      <c r="H32"/>
      <c r="I32"/>
      <c r="J32"/>
      <c r="K32"/>
    </row>
    <row r="33" spans="3:11" ht="12.75" x14ac:dyDescent="0.2">
      <c r="C33"/>
      <c r="D33"/>
      <c r="E33"/>
      <c r="F33"/>
      <c r="G33"/>
      <c r="H33"/>
      <c r="I33"/>
      <c r="J33"/>
      <c r="K33"/>
    </row>
    <row r="34" spans="3:11" ht="15" x14ac:dyDescent="0.25">
      <c r="C34"/>
      <c r="D34" s="335"/>
      <c r="E34" s="335"/>
      <c r="F34" s="335"/>
      <c r="G34" s="335"/>
      <c r="H34" s="335"/>
      <c r="I34" s="335"/>
      <c r="J34" s="335"/>
      <c r="K34" s="335"/>
    </row>
    <row r="35" spans="3:11" ht="15" x14ac:dyDescent="0.25">
      <c r="C35"/>
      <c r="D35" s="335"/>
      <c r="E35" s="335"/>
      <c r="F35" s="335"/>
      <c r="G35" s="335"/>
      <c r="H35" s="335"/>
      <c r="I35" s="335"/>
      <c r="J35" s="335"/>
      <c r="K35" s="335"/>
    </row>
    <row r="36" spans="3:11" ht="15" x14ac:dyDescent="0.25">
      <c r="C36"/>
      <c r="D36" s="335"/>
      <c r="E36" s="335"/>
      <c r="F36" s="335"/>
      <c r="G36" s="335"/>
      <c r="H36" s="335"/>
      <c r="I36" s="335"/>
      <c r="J36" s="335"/>
      <c r="K36" s="335"/>
    </row>
    <row r="37" spans="3:11" ht="15" x14ac:dyDescent="0.25">
      <c r="C37" s="335"/>
      <c r="D37" s="336"/>
      <c r="E37" s="336"/>
      <c r="F37" s="336"/>
      <c r="G37" s="336"/>
      <c r="H37" s="336"/>
      <c r="I37" s="336"/>
      <c r="J37" s="336"/>
      <c r="K37" s="336"/>
    </row>
    <row r="38" spans="3:11" ht="15" x14ac:dyDescent="0.25">
      <c r="C38" s="335"/>
      <c r="D38" s="336"/>
      <c r="E38" s="336"/>
      <c r="F38" s="336"/>
      <c r="G38" s="336"/>
      <c r="H38" s="336"/>
      <c r="I38" s="336"/>
      <c r="J38" s="336"/>
      <c r="K38" s="336"/>
    </row>
    <row r="39" spans="3:11" ht="15" x14ac:dyDescent="0.25">
      <c r="C39" s="335"/>
      <c r="D39" s="336"/>
      <c r="E39" s="336"/>
      <c r="F39" s="336"/>
      <c r="G39" s="336"/>
      <c r="H39" s="336"/>
      <c r="I39" s="336"/>
      <c r="J39" s="336"/>
      <c r="K39" s="336"/>
    </row>
    <row r="40" spans="3:11" ht="15" x14ac:dyDescent="0.25">
      <c r="C40" s="335"/>
      <c r="D40" s="336"/>
      <c r="E40" s="336"/>
      <c r="F40" s="336"/>
      <c r="G40" s="336"/>
      <c r="H40" s="336"/>
      <c r="I40" s="336"/>
      <c r="J40" s="336"/>
      <c r="K40" s="336"/>
    </row>
    <row r="41" spans="3:11" ht="15" x14ac:dyDescent="0.25">
      <c r="C41" s="335"/>
      <c r="D41" s="336"/>
      <c r="E41" s="336"/>
      <c r="F41" s="336"/>
      <c r="G41" s="336"/>
      <c r="H41" s="336"/>
      <c r="I41" s="336"/>
      <c r="J41" s="336"/>
      <c r="K41" s="336"/>
    </row>
    <row r="42" spans="3:11" ht="15" x14ac:dyDescent="0.25">
      <c r="C42" s="335"/>
      <c r="D42" s="336"/>
      <c r="E42" s="336"/>
      <c r="F42" s="336"/>
      <c r="G42" s="336"/>
      <c r="H42" s="336"/>
      <c r="I42" s="336"/>
      <c r="J42" s="336"/>
      <c r="K42" s="336"/>
    </row>
    <row r="43" spans="3:11" ht="15" x14ac:dyDescent="0.25">
      <c r="C43" s="335"/>
      <c r="D43" s="336"/>
      <c r="E43" s="336"/>
      <c r="F43" s="336"/>
      <c r="G43" s="336"/>
      <c r="H43" s="336"/>
      <c r="I43" s="336"/>
      <c r="J43" s="336"/>
      <c r="K43" s="336"/>
    </row>
    <row r="44" spans="3:11" x14ac:dyDescent="0.2">
      <c r="G44" s="192"/>
    </row>
  </sheetData>
  <mergeCells count="4">
    <mergeCell ref="B5:B6"/>
    <mergeCell ref="C5:C6"/>
    <mergeCell ref="D5:E5"/>
    <mergeCell ref="F5:F6"/>
  </mergeCells>
  <phoneticPr fontId="0" type="noConversion"/>
  <hyperlinks>
    <hyperlink ref="A18" location="Innhold!A1" display="Innhold" xr:uid="{00000000-0004-0000-0600-000000000000}"/>
    <hyperlink ref="A21" r:id="rId1" xr:uid="{A7D9F4A4-9F72-4AAB-A4A2-33A78F526BD6}"/>
    <hyperlink ref="A23" r:id="rId2" xr:uid="{ED676DF6-A10F-47DB-88BF-54A810052912}"/>
  </hyperlinks>
  <pageMargins left="0.57999999999999996" right="0.17" top="0.984251969" bottom="0.984251969" header="0.5" footer="0.5"/>
  <pageSetup paperSize="9" scale="96" orientation="landscape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</sheetPr>
  <dimension ref="A1:N23"/>
  <sheetViews>
    <sheetView showGridLines="0" zoomScaleNormal="100" workbookViewId="0">
      <selection activeCell="E23" sqref="E23"/>
    </sheetView>
  </sheetViews>
  <sheetFormatPr baseColWidth="10" defaultColWidth="9.140625" defaultRowHeight="11.25" x14ac:dyDescent="0.2"/>
  <cols>
    <col min="1" max="1" width="31" style="3" customWidth="1"/>
    <col min="2" max="3" width="11.140625" style="110" customWidth="1"/>
    <col min="4" max="4" width="13" style="3" customWidth="1"/>
    <col min="5" max="5" width="11.5703125" style="3" customWidth="1"/>
    <col min="6" max="6" width="13.5703125" style="3" customWidth="1"/>
    <col min="7" max="7" width="11.85546875" style="3" customWidth="1"/>
    <col min="8" max="8" width="12.42578125" style="3" customWidth="1"/>
    <col min="9" max="9" width="11.140625" style="3" customWidth="1"/>
    <col min="10" max="10" width="15.140625" style="3" customWidth="1"/>
    <col min="11" max="11" width="9.140625" style="3"/>
    <col min="12" max="12" width="19.42578125" style="3" customWidth="1"/>
    <col min="13" max="16384" width="9.140625" style="3"/>
  </cols>
  <sheetData>
    <row r="1" spans="1:14" ht="12" x14ac:dyDescent="0.2">
      <c r="A1" s="265" t="s">
        <v>272</v>
      </c>
      <c r="B1" s="265"/>
      <c r="C1" s="337"/>
      <c r="D1" s="423" t="s">
        <v>279</v>
      </c>
      <c r="E1" s="423"/>
      <c r="F1" s="184"/>
      <c r="G1" s="184"/>
      <c r="H1" s="184"/>
      <c r="I1" s="184"/>
    </row>
    <row r="2" spans="1:14" ht="18" x14ac:dyDescent="0.25">
      <c r="A2" s="50" t="s">
        <v>157</v>
      </c>
      <c r="B2" s="279"/>
      <c r="C2" s="279"/>
      <c r="D2" s="338"/>
      <c r="E2" s="338"/>
      <c r="F2" s="338"/>
      <c r="G2" s="338"/>
      <c r="H2" s="338"/>
      <c r="I2" s="184"/>
    </row>
    <row r="3" spans="1:14" ht="18.75" x14ac:dyDescent="0.3">
      <c r="A3" s="1" t="s">
        <v>273</v>
      </c>
      <c r="B3" s="279"/>
      <c r="C3" s="279"/>
      <c r="D3" s="338"/>
      <c r="E3" s="338"/>
      <c r="F3" s="338"/>
      <c r="G3" s="338"/>
      <c r="H3" s="338"/>
      <c r="I3" s="184"/>
      <c r="K3" s="334"/>
      <c r="L3"/>
      <c r="M3"/>
      <c r="N3"/>
    </row>
    <row r="4" spans="1:14" ht="12.75" x14ac:dyDescent="0.2">
      <c r="A4" s="338"/>
      <c r="B4" s="279"/>
      <c r="C4" s="279"/>
      <c r="D4" s="338"/>
      <c r="E4" s="338"/>
      <c r="F4" s="338"/>
      <c r="G4" s="338"/>
      <c r="H4" s="338"/>
      <c r="I4" s="184"/>
      <c r="K4"/>
      <c r="L4"/>
      <c r="M4"/>
      <c r="N4"/>
    </row>
    <row r="5" spans="1:14" ht="15" x14ac:dyDescent="0.25">
      <c r="A5" s="339"/>
      <c r="B5" s="460" t="s">
        <v>30</v>
      </c>
      <c r="C5" s="461"/>
      <c r="D5" s="462" t="s">
        <v>158</v>
      </c>
      <c r="E5" s="462"/>
      <c r="F5" s="460" t="s">
        <v>159</v>
      </c>
      <c r="G5" s="461"/>
      <c r="H5" s="462" t="s">
        <v>160</v>
      </c>
      <c r="I5" s="462"/>
      <c r="J5" s="184"/>
      <c r="K5"/>
      <c r="L5"/>
      <c r="M5" s="335"/>
      <c r="N5"/>
    </row>
    <row r="6" spans="1:14" ht="15" x14ac:dyDescent="0.25">
      <c r="A6" s="340" t="s">
        <v>62</v>
      </c>
      <c r="B6" s="341" t="s">
        <v>161</v>
      </c>
      <c r="C6" s="341" t="s">
        <v>162</v>
      </c>
      <c r="D6" s="341" t="s">
        <v>161</v>
      </c>
      <c r="E6" s="341" t="s">
        <v>162</v>
      </c>
      <c r="F6" s="341" t="s">
        <v>161</v>
      </c>
      <c r="G6" s="341" t="s">
        <v>162</v>
      </c>
      <c r="H6" s="342" t="s">
        <v>161</v>
      </c>
      <c r="I6" s="342" t="s">
        <v>162</v>
      </c>
      <c r="K6"/>
      <c r="L6"/>
      <c r="M6" s="335"/>
      <c r="N6" s="335"/>
    </row>
    <row r="7" spans="1:14" ht="15" x14ac:dyDescent="0.25">
      <c r="A7" s="417" t="s">
        <v>65</v>
      </c>
      <c r="B7" s="418">
        <v>44804</v>
      </c>
      <c r="C7" s="418">
        <v>100</v>
      </c>
      <c r="D7" s="418">
        <v>1648</v>
      </c>
      <c r="E7" s="280">
        <f>D7/B7*100</f>
        <v>3.6782430140166058</v>
      </c>
      <c r="F7" s="280">
        <v>7840</v>
      </c>
      <c r="G7" s="280">
        <f>F7/B7*100</f>
        <v>17.498437639496473</v>
      </c>
      <c r="H7" s="343">
        <v>35317</v>
      </c>
      <c r="I7" s="344">
        <f>H7/B7*100</f>
        <v>78.825551290063387</v>
      </c>
      <c r="J7" s="169"/>
      <c r="K7" s="335"/>
      <c r="L7" s="335"/>
      <c r="M7" s="336"/>
      <c r="N7" s="336"/>
    </row>
    <row r="8" spans="1:14" ht="15" x14ac:dyDescent="0.25">
      <c r="A8" s="417" t="s">
        <v>32</v>
      </c>
      <c r="B8" s="419">
        <f>D8+F8+H8</f>
        <v>17082.8</v>
      </c>
      <c r="C8" s="420">
        <v>100</v>
      </c>
      <c r="D8" s="419">
        <v>2277.8000000000002</v>
      </c>
      <c r="E8" s="280">
        <f t="shared" ref="E8:E9" si="0">D8/B8*100</f>
        <v>13.333879691853795</v>
      </c>
      <c r="F8" s="345">
        <v>12042.4</v>
      </c>
      <c r="G8" s="280">
        <f t="shared" ref="G8:G10" si="1">F8/B8*100</f>
        <v>70.49429835858291</v>
      </c>
      <c r="H8" s="281">
        <v>2762.6</v>
      </c>
      <c r="I8" s="344">
        <f t="shared" ref="I8:I10" si="2">H8/B8*100</f>
        <v>16.171821949563302</v>
      </c>
      <c r="J8" s="169"/>
      <c r="K8"/>
      <c r="L8" s="335"/>
      <c r="M8" s="336"/>
      <c r="N8" s="336"/>
    </row>
    <row r="9" spans="1:14" ht="15" x14ac:dyDescent="0.25">
      <c r="A9" s="417" t="s">
        <v>163</v>
      </c>
      <c r="B9" s="419">
        <v>26543</v>
      </c>
      <c r="C9" s="420">
        <v>100</v>
      </c>
      <c r="D9" s="419">
        <v>10378</v>
      </c>
      <c r="E9" s="280">
        <f t="shared" si="0"/>
        <v>39.098820781373625</v>
      </c>
      <c r="F9" s="282">
        <v>12255</v>
      </c>
      <c r="G9" s="280">
        <f t="shared" si="1"/>
        <v>46.170365068002859</v>
      </c>
      <c r="H9" s="283">
        <v>3910</v>
      </c>
      <c r="I9" s="344">
        <f t="shared" si="2"/>
        <v>14.730814150623516</v>
      </c>
      <c r="J9" s="169"/>
      <c r="K9"/>
      <c r="L9" s="335"/>
      <c r="M9" s="336"/>
      <c r="N9" s="336"/>
    </row>
    <row r="10" spans="1:14" s="4" customFormat="1" ht="15" x14ac:dyDescent="0.25">
      <c r="A10" s="97" t="s">
        <v>30</v>
      </c>
      <c r="B10" s="246">
        <f>SUM(B7:B9)</f>
        <v>88429.8</v>
      </c>
      <c r="C10" s="97">
        <v>100</v>
      </c>
      <c r="D10" s="421">
        <f>SUM(D7:D9)</f>
        <v>14303.8</v>
      </c>
      <c r="E10" s="346">
        <f>D10/B10*100</f>
        <v>16.175316465716307</v>
      </c>
      <c r="F10" s="267">
        <f>SUM(F7:F9)</f>
        <v>32137.4</v>
      </c>
      <c r="G10" s="346">
        <f t="shared" si="1"/>
        <v>36.342273758393659</v>
      </c>
      <c r="H10" s="347">
        <f>SUM(H7:H9)</f>
        <v>41989.599999999999</v>
      </c>
      <c r="I10" s="307">
        <f t="shared" si="2"/>
        <v>47.483540616398543</v>
      </c>
      <c r="J10" s="169"/>
      <c r="K10"/>
      <c r="L10" s="335"/>
      <c r="M10" s="336"/>
      <c r="N10" s="336"/>
    </row>
    <row r="11" spans="1:14" s="4" customFormat="1" ht="15" x14ac:dyDescent="0.25">
      <c r="A11" s="348"/>
      <c r="B11" s="348"/>
      <c r="C11" s="348"/>
      <c r="D11" s="349"/>
      <c r="E11" s="349"/>
      <c r="F11" s="349"/>
      <c r="G11" s="349"/>
      <c r="H11" s="350"/>
      <c r="I11" s="284"/>
      <c r="K11" s="335"/>
      <c r="L11" s="335"/>
      <c r="M11" s="336"/>
      <c r="N11" s="336"/>
    </row>
    <row r="12" spans="1:14" s="4" customFormat="1" ht="15" x14ac:dyDescent="0.25">
      <c r="A12" s="184" t="s">
        <v>43</v>
      </c>
      <c r="B12" s="422"/>
      <c r="C12" s="422"/>
      <c r="D12" s="136"/>
      <c r="E12" s="136"/>
      <c r="F12" s="136"/>
      <c r="G12" s="136"/>
      <c r="H12" s="136"/>
      <c r="I12" s="284"/>
      <c r="K12"/>
      <c r="L12" s="335"/>
      <c r="M12" s="336"/>
      <c r="N12" s="336"/>
    </row>
    <row r="13" spans="1:14" ht="15" x14ac:dyDescent="0.25">
      <c r="A13" s="206" t="s">
        <v>44</v>
      </c>
      <c r="B13" s="314"/>
      <c r="C13" s="145"/>
      <c r="D13" s="145"/>
      <c r="E13" s="276"/>
      <c r="F13" s="184"/>
      <c r="G13" s="184"/>
      <c r="H13" s="184"/>
      <c r="I13" s="184"/>
      <c r="K13"/>
      <c r="L13" s="335"/>
      <c r="M13" s="336"/>
      <c r="N13" s="336"/>
    </row>
    <row r="14" spans="1:14" ht="15" x14ac:dyDescent="0.25">
      <c r="A14" s="184"/>
      <c r="B14" s="337"/>
      <c r="C14" s="337"/>
      <c r="D14" s="109"/>
      <c r="E14" s="109"/>
      <c r="F14" s="109"/>
      <c r="G14" s="109"/>
      <c r="H14" s="184"/>
      <c r="I14" s="184"/>
      <c r="K14"/>
      <c r="L14" s="335"/>
      <c r="M14" s="336"/>
      <c r="N14" s="336"/>
    </row>
    <row r="15" spans="1:14" ht="18.75" x14ac:dyDescent="0.3">
      <c r="A15" s="298" t="s">
        <v>45</v>
      </c>
      <c r="B15" s="337"/>
      <c r="C15" s="337"/>
      <c r="D15" s="334"/>
      <c r="E15"/>
      <c r="F15"/>
      <c r="G15"/>
      <c r="H15"/>
      <c r="I15" s="184"/>
      <c r="K15" s="335"/>
      <c r="L15" s="335"/>
      <c r="M15" s="336"/>
      <c r="N15" s="336"/>
    </row>
    <row r="16" spans="1:14" ht="15" x14ac:dyDescent="0.25">
      <c r="A16" s="351"/>
      <c r="B16" s="337"/>
      <c r="C16" s="337"/>
      <c r="D16"/>
      <c r="E16"/>
      <c r="F16"/>
      <c r="G16"/>
      <c r="H16"/>
      <c r="I16" s="184"/>
      <c r="K16"/>
      <c r="L16" s="335"/>
      <c r="M16" s="336"/>
      <c r="N16" s="336"/>
    </row>
    <row r="17" spans="1:14" ht="15" x14ac:dyDescent="0.25">
      <c r="A17" s="333" t="s">
        <v>164</v>
      </c>
      <c r="D17"/>
      <c r="E17" s="335"/>
      <c r="F17"/>
      <c r="G17"/>
      <c r="H17"/>
      <c r="K17"/>
      <c r="L17" s="335"/>
      <c r="M17" s="336"/>
      <c r="N17" s="336"/>
    </row>
    <row r="18" spans="1:14" ht="15" x14ac:dyDescent="0.25">
      <c r="A18" s="3" t="s">
        <v>165</v>
      </c>
      <c r="D18"/>
      <c r="E18" s="335"/>
      <c r="F18"/>
      <c r="G18"/>
      <c r="H18"/>
      <c r="K18"/>
      <c r="L18" s="335"/>
      <c r="M18" s="336"/>
      <c r="N18" s="336"/>
    </row>
    <row r="19" spans="1:14" ht="15" x14ac:dyDescent="0.25">
      <c r="D19"/>
      <c r="E19" s="335"/>
      <c r="F19" s="335"/>
      <c r="G19" s="335"/>
      <c r="H19" s="335"/>
      <c r="K19" s="335"/>
      <c r="L19" s="335"/>
      <c r="M19" s="336"/>
      <c r="N19" s="336"/>
    </row>
    <row r="20" spans="1:14" ht="15" x14ac:dyDescent="0.25">
      <c r="D20" s="335"/>
      <c r="E20" s="336"/>
      <c r="F20" s="336"/>
      <c r="G20" s="336"/>
      <c r="H20" s="336"/>
      <c r="K20"/>
      <c r="L20" s="335"/>
      <c r="M20" s="336"/>
      <c r="N20" s="336"/>
    </row>
    <row r="21" spans="1:14" ht="15" x14ac:dyDescent="0.25">
      <c r="D21" s="335"/>
      <c r="E21" s="336"/>
      <c r="F21" s="336"/>
      <c r="G21" s="336"/>
      <c r="H21" s="336"/>
      <c r="K21"/>
      <c r="L21" s="335"/>
      <c r="M21" s="336"/>
      <c r="N21" s="336"/>
    </row>
    <row r="22" spans="1:14" ht="15" x14ac:dyDescent="0.25">
      <c r="D22" s="335"/>
      <c r="E22" s="336"/>
      <c r="F22" s="336"/>
      <c r="G22" s="336"/>
      <c r="H22" s="336"/>
      <c r="K22"/>
      <c r="L22" s="335"/>
      <c r="M22" s="336"/>
      <c r="N22" s="336"/>
    </row>
    <row r="23" spans="1:14" ht="15" x14ac:dyDescent="0.25">
      <c r="D23" s="335"/>
      <c r="E23" s="336"/>
      <c r="F23" s="336"/>
      <c r="G23" s="336"/>
      <c r="H23" s="336"/>
    </row>
  </sheetData>
  <mergeCells count="4">
    <mergeCell ref="B5:C5"/>
    <mergeCell ref="D5:E5"/>
    <mergeCell ref="F5:G5"/>
    <mergeCell ref="H5:I5"/>
  </mergeCells>
  <phoneticPr fontId="0" type="noConversion"/>
  <hyperlinks>
    <hyperlink ref="A15" location="Innhold!A1" display="Innhold" xr:uid="{00000000-0004-0000-0700-000000000000}"/>
    <hyperlink ref="A17" r:id="rId1" xr:uid="{15E8F00E-E4F4-4EB6-99F1-4E71B6BAED95}"/>
  </hyperlinks>
  <pageMargins left="0.78740157499999996" right="0.78740157499999996" top="0.984251969" bottom="0.984251969" header="0.5" footer="0.5"/>
  <pageSetup paperSize="9" scale="90" orientation="landscape" r:id="rId2"/>
  <headerFooter alignWithMargins="0"/>
  <ignoredErrors>
    <ignoredError sqref="D10:G1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U30"/>
  <sheetViews>
    <sheetView showGridLines="0" zoomScaleNormal="100" workbookViewId="0">
      <selection activeCell="F18" sqref="F18"/>
    </sheetView>
  </sheetViews>
  <sheetFormatPr baseColWidth="10" defaultColWidth="9.140625" defaultRowHeight="11.25" x14ac:dyDescent="0.2"/>
  <cols>
    <col min="1" max="1" width="41.5703125" style="17" customWidth="1"/>
    <col min="2" max="4" width="16.42578125" style="17" customWidth="1"/>
    <col min="5" max="5" width="18" style="17" customWidth="1"/>
    <col min="6" max="6" width="17.5703125" style="17" customWidth="1"/>
    <col min="7" max="7" width="18.42578125" style="17" customWidth="1"/>
    <col min="8" max="8" width="9.140625" style="17"/>
    <col min="9" max="9" width="14.42578125" style="17" customWidth="1"/>
    <col min="10" max="11" width="9.140625" style="17"/>
    <col min="12" max="12" width="11" style="17" customWidth="1"/>
    <col min="13" max="16384" width="9.140625" style="17"/>
  </cols>
  <sheetData>
    <row r="1" spans="1:21" ht="12" x14ac:dyDescent="0.2">
      <c r="A1" s="265" t="s">
        <v>121</v>
      </c>
      <c r="B1" s="265"/>
    </row>
    <row r="2" spans="1:21" ht="18" x14ac:dyDescent="0.25">
      <c r="A2" s="69" t="s">
        <v>167</v>
      </c>
      <c r="B2" s="9"/>
      <c r="C2" s="9"/>
      <c r="D2" s="9"/>
      <c r="E2" s="9"/>
      <c r="F2" s="9"/>
    </row>
    <row r="3" spans="1:21" ht="15.75" x14ac:dyDescent="0.25">
      <c r="A3" s="7" t="s">
        <v>168</v>
      </c>
      <c r="B3" s="9"/>
      <c r="C3" s="9"/>
      <c r="D3" s="9"/>
      <c r="E3" s="9"/>
      <c r="F3" s="9"/>
    </row>
    <row r="4" spans="1:21" ht="12.75" x14ac:dyDescent="0.2">
      <c r="A4" s="9"/>
      <c r="B4" s="9"/>
      <c r="C4" s="9"/>
      <c r="D4" s="9"/>
      <c r="E4" s="9"/>
      <c r="F4" s="138"/>
    </row>
    <row r="5" spans="1:21" s="20" customFormat="1" ht="45" x14ac:dyDescent="0.25">
      <c r="A5" s="166" t="s">
        <v>169</v>
      </c>
      <c r="B5" s="167" t="s">
        <v>30</v>
      </c>
      <c r="C5" s="167" t="s">
        <v>125</v>
      </c>
      <c r="D5" s="167" t="s">
        <v>32</v>
      </c>
      <c r="E5" s="113" t="s">
        <v>126</v>
      </c>
      <c r="F5" s="9"/>
      <c r="G5" s="352"/>
      <c r="H5" s="352"/>
      <c r="I5" s="353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5" x14ac:dyDescent="0.25">
      <c r="A6" s="165" t="s">
        <v>170</v>
      </c>
      <c r="B6" s="269">
        <f>SUM(C6:E6)</f>
        <v>25938</v>
      </c>
      <c r="C6" s="269">
        <v>24132</v>
      </c>
      <c r="D6" s="443">
        <v>1806</v>
      </c>
      <c r="E6" s="399" t="s">
        <v>20</v>
      </c>
      <c r="F6" s="171"/>
      <c r="G6" s="154"/>
      <c r="H6" s="154"/>
      <c r="I6" s="354"/>
    </row>
    <row r="7" spans="1:21" s="21" customFormat="1" ht="15" x14ac:dyDescent="0.25">
      <c r="A7" s="47" t="s">
        <v>171</v>
      </c>
      <c r="B7" s="270">
        <f t="shared" ref="B7:B9" si="0">SUM(C7:E7)</f>
        <v>3639</v>
      </c>
      <c r="C7" s="270">
        <v>2432</v>
      </c>
      <c r="D7" s="405">
        <v>1207</v>
      </c>
      <c r="E7" s="399" t="s">
        <v>20</v>
      </c>
      <c r="F7" s="135"/>
      <c r="G7" s="154"/>
      <c r="H7" s="154"/>
      <c r="I7" s="354"/>
    </row>
    <row r="8" spans="1:21" ht="15" x14ac:dyDescent="0.25">
      <c r="A8" s="47" t="s">
        <v>172</v>
      </c>
      <c r="B8" s="270">
        <f t="shared" si="0"/>
        <v>3113</v>
      </c>
      <c r="C8" s="270">
        <v>2389</v>
      </c>
      <c r="D8" s="398">
        <v>724</v>
      </c>
      <c r="E8" s="400" t="s">
        <v>20</v>
      </c>
      <c r="F8" s="52"/>
      <c r="G8" s="154"/>
      <c r="H8" s="154"/>
      <c r="I8" s="354"/>
      <c r="K8" s="302"/>
      <c r="L8" s="303"/>
    </row>
    <row r="9" spans="1:21" ht="15" x14ac:dyDescent="0.25">
      <c r="A9" s="47" t="s">
        <v>173</v>
      </c>
      <c r="B9" s="270">
        <f t="shared" si="0"/>
        <v>329</v>
      </c>
      <c r="C9" s="270">
        <v>258</v>
      </c>
      <c r="D9" s="398">
        <v>71</v>
      </c>
      <c r="E9" s="400" t="s">
        <v>20</v>
      </c>
      <c r="F9" s="53"/>
      <c r="G9" s="154"/>
      <c r="H9" s="154"/>
      <c r="I9" s="354"/>
      <c r="K9" s="302"/>
      <c r="L9" s="303"/>
    </row>
    <row r="10" spans="1:21" s="18" customFormat="1" ht="15" x14ac:dyDescent="0.25">
      <c r="A10" s="101"/>
      <c r="B10" s="105"/>
      <c r="C10" s="54"/>
      <c r="D10" s="54"/>
      <c r="E10" s="54"/>
      <c r="F10" s="54"/>
      <c r="H10" s="302"/>
      <c r="I10" s="303"/>
      <c r="K10" s="302"/>
      <c r="L10" s="303"/>
    </row>
    <row r="11" spans="1:21" s="18" customFormat="1" ht="15" x14ac:dyDescent="0.25">
      <c r="A11" s="70" t="s">
        <v>174</v>
      </c>
      <c r="B11" s="19"/>
      <c r="C11" s="19"/>
      <c r="D11" s="19"/>
      <c r="E11" s="19"/>
      <c r="F11" s="138"/>
      <c r="H11" s="302"/>
      <c r="I11" s="303"/>
      <c r="K11" s="302"/>
      <c r="L11" s="303"/>
    </row>
    <row r="12" spans="1:21" s="18" customFormat="1" ht="15" x14ac:dyDescent="0.25">
      <c r="A12" s="17" t="s">
        <v>151</v>
      </c>
      <c r="B12" s="19"/>
      <c r="C12" s="19"/>
      <c r="D12" s="19"/>
      <c r="E12" s="19"/>
      <c r="F12" s="138"/>
      <c r="H12" s="302"/>
      <c r="I12" s="303"/>
      <c r="K12" s="302"/>
      <c r="L12" s="303"/>
    </row>
    <row r="13" spans="1:21" s="18" customFormat="1" ht="18.75" x14ac:dyDescent="0.3">
      <c r="A13" s="70" t="s">
        <v>152</v>
      </c>
      <c r="B13" s="19"/>
      <c r="C13" s="334"/>
      <c r="D13"/>
      <c r="E13"/>
      <c r="F13"/>
      <c r="G13"/>
      <c r="H13"/>
      <c r="I13"/>
    </row>
    <row r="14" spans="1:21" ht="12.75" x14ac:dyDescent="0.2">
      <c r="A14" s="206" t="s">
        <v>44</v>
      </c>
      <c r="B14" s="206"/>
      <c r="C14"/>
      <c r="D14"/>
      <c r="E14"/>
      <c r="F14"/>
      <c r="G14"/>
      <c r="H14"/>
      <c r="I14"/>
    </row>
    <row r="15" spans="1:21" ht="15" x14ac:dyDescent="0.25">
      <c r="B15" s="46"/>
      <c r="C15"/>
      <c r="D15" s="335"/>
      <c r="E15"/>
      <c r="F15"/>
      <c r="G15"/>
      <c r="H15"/>
      <c r="I15"/>
    </row>
    <row r="16" spans="1:21" ht="15" x14ac:dyDescent="0.25">
      <c r="A16" s="151" t="s">
        <v>45</v>
      </c>
      <c r="B16" s="16"/>
      <c r="C16"/>
      <c r="D16" s="335"/>
      <c r="E16"/>
      <c r="F16"/>
      <c r="G16"/>
      <c r="H16"/>
      <c r="I16"/>
    </row>
    <row r="17" spans="1:9" ht="15" x14ac:dyDescent="0.25">
      <c r="C17"/>
      <c r="D17" s="335"/>
      <c r="E17" s="335"/>
      <c r="F17" s="335"/>
      <c r="G17" s="335"/>
      <c r="H17" s="335"/>
      <c r="I17" s="335"/>
    </row>
    <row r="18" spans="1:9" ht="15" x14ac:dyDescent="0.25">
      <c r="A18" s="151" t="s">
        <v>154</v>
      </c>
      <c r="B18"/>
      <c r="C18" s="335"/>
      <c r="D18" s="336"/>
      <c r="E18" s="336"/>
      <c r="F18" s="336"/>
      <c r="G18" s="336"/>
      <c r="H18" s="336"/>
      <c r="I18" s="336"/>
    </row>
    <row r="19" spans="1:9" ht="15" x14ac:dyDescent="0.25">
      <c r="B19"/>
      <c r="C19" s="335"/>
      <c r="D19" s="336"/>
      <c r="E19" s="336"/>
      <c r="F19" s="336"/>
      <c r="G19" s="336"/>
      <c r="H19" s="336"/>
      <c r="I19" s="336"/>
    </row>
    <row r="20" spans="1:9" ht="15" x14ac:dyDescent="0.25">
      <c r="A20" s="17" t="s">
        <v>155</v>
      </c>
      <c r="B20"/>
      <c r="C20" s="335"/>
      <c r="D20" s="336"/>
      <c r="E20" s="336"/>
      <c r="F20" s="336"/>
      <c r="G20" s="336"/>
      <c r="H20" s="336"/>
      <c r="I20" s="336"/>
    </row>
    <row r="21" spans="1:9" ht="15" x14ac:dyDescent="0.25">
      <c r="A21" s="151" t="s">
        <v>156</v>
      </c>
      <c r="B21"/>
      <c r="C21" s="335"/>
      <c r="D21" s="336"/>
      <c r="E21" s="336"/>
      <c r="F21" s="336"/>
      <c r="G21" s="336"/>
      <c r="H21" s="336"/>
      <c r="I21" s="336"/>
    </row>
    <row r="22" spans="1:9" ht="15" x14ac:dyDescent="0.25">
      <c r="B22"/>
      <c r="C22" s="335"/>
      <c r="D22" s="336"/>
      <c r="E22" s="336"/>
      <c r="F22" s="336"/>
      <c r="G22" s="336"/>
      <c r="H22" s="336"/>
      <c r="I22" s="336"/>
    </row>
    <row r="23" spans="1:9" ht="15" x14ac:dyDescent="0.25">
      <c r="B23"/>
      <c r="C23" s="335"/>
      <c r="D23" s="336"/>
      <c r="E23" s="336"/>
      <c r="F23" s="336"/>
      <c r="G23" s="336"/>
      <c r="H23" s="336"/>
      <c r="I23" s="336"/>
    </row>
    <row r="24" spans="1:9" ht="15" x14ac:dyDescent="0.25">
      <c r="C24" s="335"/>
      <c r="D24" s="336"/>
      <c r="E24" s="336"/>
      <c r="F24" s="336"/>
      <c r="G24" s="336"/>
      <c r="H24" s="336"/>
      <c r="I24" s="336"/>
    </row>
    <row r="25" spans="1:9" ht="15" x14ac:dyDescent="0.2">
      <c r="C25" s="134"/>
      <c r="D25" s="134"/>
      <c r="E25" s="134"/>
      <c r="F25" s="304"/>
    </row>
    <row r="26" spans="1:9" ht="15" x14ac:dyDescent="0.2">
      <c r="C26" s="134"/>
      <c r="D26" s="134"/>
      <c r="E26" s="134"/>
      <c r="F26" s="304"/>
    </row>
    <row r="27" spans="1:9" ht="15" x14ac:dyDescent="0.2">
      <c r="C27" s="134"/>
      <c r="D27" s="134"/>
      <c r="E27" s="134"/>
      <c r="F27" s="304"/>
    </row>
    <row r="28" spans="1:9" ht="15" x14ac:dyDescent="0.2">
      <c r="C28" s="134"/>
      <c r="D28" s="134"/>
      <c r="E28" s="134"/>
      <c r="F28" s="305"/>
    </row>
    <row r="29" spans="1:9" ht="15" x14ac:dyDescent="0.2">
      <c r="C29" s="134"/>
      <c r="D29" s="134"/>
      <c r="E29" s="134"/>
      <c r="F29" s="304"/>
    </row>
    <row r="30" spans="1:9" ht="15" x14ac:dyDescent="0.2">
      <c r="D30" s="134"/>
      <c r="E30" s="134"/>
      <c r="F30" s="304"/>
    </row>
  </sheetData>
  <phoneticPr fontId="0" type="noConversion"/>
  <hyperlinks>
    <hyperlink ref="A16" location="Innhold!A1" display="Innhold" xr:uid="{00000000-0004-0000-0800-000000000000}"/>
    <hyperlink ref="A21" r:id="rId1" xr:uid="{07B3B230-95B7-46DF-BA7D-6FFDE04ACD3A}"/>
    <hyperlink ref="A18" r:id="rId2" xr:uid="{9A39B393-9E51-4DFD-9266-53E55FA4B316}"/>
  </hyperlinks>
  <pageMargins left="0.78740157499999996" right="0.78740157499999996" top="0.984251969" bottom="0.984251969" header="0.5" footer="0.5"/>
  <pageSetup paperSize="9" orientation="landscape" verticalDpi="1200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  <Status xmlns="54f8c99b-f2b5-46dc-87de-a4b4c4476c4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97681BE48184982EEFE47675BD1E3" ma:contentTypeVersion="18" ma:contentTypeDescription="Create a new document." ma:contentTypeScope="" ma:versionID="b94038dbf968c2881e858195422cb07d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e9ac5655f76bf6056ac960183d61fd26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Locatio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Status" ma:index="25" nillable="true" ma:displayName="Status" ma:description="Viser hvor i prosessen vi er" ma:format="Dropdown" ma:internalName="Status">
      <xsd:simpleType>
        <xsd:restriction base="dms:Choice">
          <xsd:enumeration value="Til kommentering"/>
          <xsd:enumeration value="Hos forfatter for revisjon"/>
          <xsd:enumeration value="Klart til publisering"/>
          <xsd:enumeration value="Publiser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E09A86-4569-436C-B9C5-776C81F075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62C0F5-FAC8-4DA9-9746-05CA2B56B551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b805bb67-f887-49c7-94c5-40a00613c170"/>
    <ds:schemaRef ds:uri="3407ef35-851a-4d86-a1b5-b66f49498b93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54f8c99b-f2b5-46dc-87de-a4b4c4476c4c"/>
  </ds:schemaRefs>
</ds:datastoreItem>
</file>

<file path=customXml/itemProps3.xml><?xml version="1.0" encoding="utf-8"?>
<ds:datastoreItem xmlns:ds="http://schemas.openxmlformats.org/officeDocument/2006/customXml" ds:itemID="{C96F9A0F-B5D7-4ABA-B8BF-08C62EA67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Navngitte områder</vt:lpstr>
      </vt:variant>
      <vt:variant>
        <vt:i4>16</vt:i4>
      </vt:variant>
    </vt:vector>
  </HeadingPairs>
  <TitlesOfParts>
    <vt:vector size="32" baseType="lpstr">
      <vt:lpstr>Innhold</vt:lpstr>
      <vt:lpstr>A.2.1</vt:lpstr>
      <vt:lpstr>A.2.2</vt:lpstr>
      <vt:lpstr>A.2.3</vt:lpstr>
      <vt:lpstr>A.2.4</vt:lpstr>
      <vt:lpstr>A.2.5</vt:lpstr>
      <vt:lpstr>A.2.6</vt:lpstr>
      <vt:lpstr>A.2.7</vt:lpstr>
      <vt:lpstr>A.2.8</vt:lpstr>
      <vt:lpstr>A.2.9</vt:lpstr>
      <vt:lpstr>A.2.10</vt:lpstr>
      <vt:lpstr>A.2.11</vt:lpstr>
      <vt:lpstr>A.2.12</vt:lpstr>
      <vt:lpstr>A.2.13</vt:lpstr>
      <vt:lpstr>A.2.14</vt:lpstr>
      <vt:lpstr>A.2.15</vt:lpstr>
      <vt:lpstr>A.2.1!Utskriftsområde</vt:lpstr>
      <vt:lpstr>A.2.10!Utskriftsområde</vt:lpstr>
      <vt:lpstr>A.2.11!Utskriftsområde</vt:lpstr>
      <vt:lpstr>A.2.12!Utskriftsområde</vt:lpstr>
      <vt:lpstr>A.2.13!Utskriftsområde</vt:lpstr>
      <vt:lpstr>A.2.14!Utskriftsområde</vt:lpstr>
      <vt:lpstr>A.2.15!Utskriftsområde</vt:lpstr>
      <vt:lpstr>A.2.2!Utskriftsområde</vt:lpstr>
      <vt:lpstr>A.2.3!Utskriftsområde</vt:lpstr>
      <vt:lpstr>A.2.4!Utskriftsområde</vt:lpstr>
      <vt:lpstr>A.2.5!Utskriftsområde</vt:lpstr>
      <vt:lpstr>A.2.6!Utskriftsområde</vt:lpstr>
      <vt:lpstr>A.2.7!Utskriftsområde</vt:lpstr>
      <vt:lpstr>A.2.8!Utskriftsområde</vt:lpstr>
      <vt:lpstr>A.2.9!Utskriftsområde</vt:lpstr>
      <vt:lpstr>Innhold!Utskriftsområde</vt:lpstr>
    </vt:vector>
  </TitlesOfParts>
  <Manager/>
  <Company>PDC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Widar Holmedal</dc:creator>
  <cp:keywords/>
  <dc:description/>
  <cp:lastModifiedBy>Kaia Ingerdatter Sørland</cp:lastModifiedBy>
  <cp:revision/>
  <dcterms:created xsi:type="dcterms:W3CDTF">2000-06-27T11:17:16Z</dcterms:created>
  <dcterms:modified xsi:type="dcterms:W3CDTF">2026-06-16T09:17:41Z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  <property fmtid="{D5CDD505-2E9C-101B-9397-08002B2CF9AE}" pid="4" name="MSIP_Label_5cd1bed8-56b4-42d6-8816-d51e4a6887b6_Enabled">
    <vt:lpwstr>true</vt:lpwstr>
  </property>
  <property fmtid="{D5CDD505-2E9C-101B-9397-08002B2CF9AE}" pid="5" name="MSIP_Label_5cd1bed8-56b4-42d6-8816-d51e4a6887b6_SetDate">
    <vt:lpwstr>2026-06-16T09:17:22Z</vt:lpwstr>
  </property>
  <property fmtid="{D5CDD505-2E9C-101B-9397-08002B2CF9AE}" pid="6" name="MSIP_Label_5cd1bed8-56b4-42d6-8816-d51e4a6887b6_Method">
    <vt:lpwstr>Privileged</vt:lpwstr>
  </property>
  <property fmtid="{D5CDD505-2E9C-101B-9397-08002B2CF9AE}" pid="7" name="MSIP_Label_5cd1bed8-56b4-42d6-8816-d51e4a6887b6_Name">
    <vt:lpwstr>5cd1bed8-56b4-42d6-8816-d51e4a6887b6</vt:lpwstr>
  </property>
  <property fmtid="{D5CDD505-2E9C-101B-9397-08002B2CF9AE}" pid="8" name="MSIP_Label_5cd1bed8-56b4-42d6-8816-d51e4a6887b6_SiteId">
    <vt:lpwstr>a9b13882-99a6-4b28-9368-b64c69bf0256</vt:lpwstr>
  </property>
  <property fmtid="{D5CDD505-2E9C-101B-9397-08002B2CF9AE}" pid="9" name="MSIP_Label_5cd1bed8-56b4-42d6-8816-d51e4a6887b6_ActionId">
    <vt:lpwstr>3d894f44-b9c8-41ac-bc5a-4834b05cd883</vt:lpwstr>
  </property>
  <property fmtid="{D5CDD505-2E9C-101B-9397-08002B2CF9AE}" pid="10" name="MSIP_Label_5cd1bed8-56b4-42d6-8816-d51e4a6887b6_ContentBits">
    <vt:lpwstr>0</vt:lpwstr>
  </property>
  <property fmtid="{D5CDD505-2E9C-101B-9397-08002B2CF9AE}" pid="11" name="MSIP_Label_5cd1bed8-56b4-42d6-8816-d51e4a6887b6_Tag">
    <vt:lpwstr>10, 0, 1, 1</vt:lpwstr>
  </property>
</Properties>
</file>